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<sst xmlns="http://schemas.openxmlformats.org/spreadsheetml/2006/main" count="240" uniqueCount="126">
  <si>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</si>
  <si>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</si>
  <si>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</si>
  <si>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</si>
  <si>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</si>
  <si>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</si>
  <si>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</si>
  <si>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</si>
  <si>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</si>
  <si>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</si>
  <si>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</si>
  <si>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</si>
  <si>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</si>
  <si>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</si>
  <si>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</si>
  <si>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</si>
  <si>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</si>
  <si>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</si>
  <si>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</si>
  <si>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</si>
  <si>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</si>
  <si>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</si>
  <si>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</si>
  <si>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</si>
  <si>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</si>
  <si>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</si>
  <si>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</si>
  <si>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</si>
  <si>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</si>
  <si>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</si>
  <si>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</si>
  <si>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</si>
  <si>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</si>
  <si>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</si>
  <si>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</si>
  <si>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</si>
  <si>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</si>
  <si>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</si>
  <si>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</si>
  <si>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</si>
  <si>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</si>
  <si>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</si>
  <si>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</si>
  <si>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</si>
  <si>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</si>
  <si>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</si>
  <si>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</si>
  <si>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</si>
  <si>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</si>
  <si>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</si>
  <si>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</si>
  <si>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</si>
  <si>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</si>
  <si>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</si>
  <si>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</si>
  <si>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</si>
  <si>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</si>
  <si>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</si>
  <si>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</si>
  <si>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</si>
  <si>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</si>
  <si>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</si>
  <si>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</si>
  <si>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</si>
  <si>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</si>
  <si>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</si>
  <si>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</si>
  <si>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</si>
  <si>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</si>
  <si>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</si>
  <si>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</si>
  <si>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</si>
  <si>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</si>
  <si>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</si>
  <si>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</si>
  <si>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</si>
  <si>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</si>
  <si>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</si>
  <si>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</si>
  <si>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</si>
  <si>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</si>
  <si>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</si>
  <si>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</si>
  <si>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</si>
  <si>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</si>
  <si>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</si>
  <si>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</si>
  <si>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</si>
  <si>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</si>
  <si>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</si>
  <si>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</si>
  <si>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</si>
  <si>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</si>
  <si>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</si>
  <si>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</si>
  <si>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</si>
  <si>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</si>
  <si>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</si>
  <si>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</si>
  <si>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</si>
  <si>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</si>
  <si>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</si>
  <si>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</si>
  <si>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</si>
  <si>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</si>
  <si>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</si>
  <si>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</si>
  <si>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</si>
  <si>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</si>
  <si>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</si>
  <si>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柳井市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</si>
  <si>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</si>
  <si>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</si>
  <si>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</si>
  <si>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</si>
  <si>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</si>
  <si>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</si>
  <si>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</si>
  <si>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</si>
  <si>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</si>
  <si>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</si>
  <si>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</si>
  <si>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公共下水道事業は、昭和61年度に建設事業に着手し、平成５年度末以降、順次供用を開始している。したがって、管渠の更新等老朽化対策を講じる段階には至っていない。</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4">
      <t>ネンドマツイコウ</t>
    </rPh>
    <rPh sb="35" eb="37">
      <t>ジュンジ</t>
    </rPh>
    <rPh sb="37" eb="39">
      <t>キョウヨウ</t>
    </rPh>
    <rPh sb="40" eb="42">
      <t>カイシ</t>
    </rPh>
    <rPh sb="53" eb="55">
      <t>カンキョ</t>
    </rPh>
    <rPh sb="56" eb="59">
      <t>コウシンナド</t>
    </rPh>
    <rPh sb="59" eb="62">
      <t>ロウキュウカ</t>
    </rPh>
    <rPh sb="62" eb="64">
      <t>タイサク</t>
    </rPh>
    <rPh sb="65" eb="66">
      <t>コウ</t>
    </rPh>
    <rPh sb="68" eb="70">
      <t>ダンカイ</t>
    </rPh>
    <rPh sb="72" eb="73">
      <t>イタ</t>
    </rPh>
    <phoneticPr fontId="7"/>
  </si>
  <si>
    <t>　①収益的収支比率については、概ね70％前後で推移し、料金収入や一般会計繰入金で地方債償還金を含めた総費用を賄いきれない状況が続いている。
　これは、近年、雨水事業を優先的に実施しているため、汚水処理区域の拡大がなかなか進まず、加えて、行政人口の減少に伴い、平成27年度に初めて処理区域内人口が減少に転じたことも影響をしている。
　毎年度の起債額は、当該年度の元金償還額を上回らないよう制限し、起債残高の圧縮に努めている。
　こうした状況の中、平成28年度から分流式下水道に係る一般会計からの繰出金の算出基準が変更され、実繰入額のうち基準内繰入額の比率が大幅に増えたことにより、④企業債残高事業規模比率、⑤経費回収率、⑥汚水処理原価は改善している。
　しかしながら、各指標を類似団体と比較するとなお開きがあることから、一層の投資の効率化や維持管理費の削減に努める必要がある。
　⑦施設利用率については、有収水量の伸びが鈍いことから、向上が見られていない状況である。
　⑧水洗化率については、類似団体よりも高水準にあるが、更なる向上を目指し取り組んでいく必要がある。
　</t>
    <rPh sb="32" eb="34">
      <t>イッパン</t>
    </rPh>
    <rPh sb="34" eb="36">
      <t>カイケイ</t>
    </rPh>
    <rPh sb="36" eb="38">
      <t>クリイレ</t>
    </rPh>
    <rPh sb="38" eb="39">
      <t>キン</t>
    </rPh>
    <rPh sb="54" eb="55">
      <t>マカナ</t>
    </rPh>
    <rPh sb="217" eb="219">
      <t>ジョウキョウ</t>
    </rPh>
    <rPh sb="220" eb="221">
      <t>ナカ</t>
    </rPh>
    <rPh sb="250" eb="252">
      <t>サンシュツ</t>
    </rPh>
    <rPh sb="255" eb="257">
      <t>ヘンコウ</t>
    </rPh>
    <rPh sb="333" eb="334">
      <t>カク</t>
    </rPh>
    <rPh sb="334" eb="336">
      <t>シヒョウ</t>
    </rPh>
    <rPh sb="337" eb="339">
      <t>ルイジ</t>
    </rPh>
    <rPh sb="339" eb="341">
      <t>ダンタイ</t>
    </rPh>
    <rPh sb="342" eb="344">
      <t>ヒカク</t>
    </rPh>
    <rPh sb="349" eb="350">
      <t>ヒラ</t>
    </rPh>
    <rPh sb="460" eb="461">
      <t>サラ</t>
    </rPh>
    <phoneticPr fontId="7"/>
  </si>
  <si>
    <t>　平成32年度からの公営企業会計への移行を進め、公営企業会計に基づく経営状況の把握に努めたうえで、使用料収入の見通し及び見直しについても検討する。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</si>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</sst>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909696"/>
        <c:axId val="429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42909696"/>
        <c:axId val="42911616"/>
      </c:lineChart>
      <c:dateAx>
        <c:axId val="42909696"/>
        <c:scaling>
          <c:orientation val="minMax"/>
        </c:scaling>
        <c:delete val="1"/>
        <c:axPos val="b"/>
        <c:numFmt formatCode="ge" sourceLinked="1"/>
        <c:majorTickMark val="none"/>
        <c:minorTickMark val="none"/>
        <c:tickLblPos val="none"/>
        <c:crossAx val="42911616"/>
        <c:crosses val="autoZero"/>
        <c:auto val="1"/>
        <c:lblOffset val="100"/>
        <c:baseTimeUnit val="years"/>
      </c:dateAx>
      <c:valAx>
        <c:axId val="429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56.24</c:v>
                </c:pt>
                <c:pt idx="1">
                  <c:v>58.77</c:v>
                </c:pt>
                <c:pt idx="2">
                  <c:v>58.83</c:v>
                </c:pt>
                <c:pt idx="3">
                  <c:v>58.81</c:v>
                </c:pt>
                <c:pt idx="4">
                  <c:v>58.75</c:v>
                </c:pt>
              </c:numCache>
            </c:numRef>
          </c:val>
        </c:ser>
        <c:dLbls>
          <c:showLegendKey val="0"/>
          <c:showVal val="0"/>
          <c:showCatName val="0"/>
          <c:showSerName val="0"/>
          <c:showPercent val="0"/>
          <c:showBubbleSize val="0"/>
        </c:dLbls>
        <c:gapWidth val="150"/>
        <c:axId val="92463488"/>
        <c:axId val="924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2463488"/>
        <c:axId val="92465408"/>
      </c:lineChart>
      <c:dateAx>
        <c:axId val="92463488"/>
        <c:scaling>
          <c:orientation val="minMax"/>
        </c:scaling>
        <c:delete val="1"/>
        <c:axPos val="b"/>
        <c:numFmt formatCode="ge" sourceLinked="1"/>
        <c:majorTickMark val="none"/>
        <c:minorTickMark val="none"/>
        <c:tickLblPos val="none"/>
        <c:crossAx val="92465408"/>
        <c:crosses val="autoZero"/>
        <c:auto val="1"/>
        <c:lblOffset val="100"/>
        <c:baseTimeUnit val="years"/>
      </c:dateAx>
      <c:valAx>
        <c:axId val="924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88.29</c:v>
                </c:pt>
                <c:pt idx="1">
                  <c:v>89.41</c:v>
                </c:pt>
                <c:pt idx="2">
                  <c:v>89.55</c:v>
                </c:pt>
                <c:pt idx="3">
                  <c:v>89.96</c:v>
                </c:pt>
                <c:pt idx="4">
                  <c:v>90.46</c:v>
                </c:pt>
              </c:numCache>
            </c:numRef>
          </c:val>
        </c:ser>
        <c:dLbls>
          <c:showLegendKey val="0"/>
          <c:showVal val="0"/>
          <c:showCatName val="0"/>
          <c:showSerName val="0"/>
          <c:showPercent val="0"/>
          <c:showBubbleSize val="0"/>
        </c:dLbls>
        <c:gapWidth val="150"/>
        <c:axId val="92491776"/>
        <c:axId val="924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2491776"/>
        <c:axId val="92493696"/>
      </c:lineChart>
      <c:dateAx>
        <c:axId val="92491776"/>
        <c:scaling>
          <c:orientation val="minMax"/>
        </c:scaling>
        <c:delete val="1"/>
        <c:axPos val="b"/>
        <c:numFmt formatCode="ge" sourceLinked="1"/>
        <c:majorTickMark val="none"/>
        <c:minorTickMark val="none"/>
        <c:tickLblPos val="none"/>
        <c:crossAx val="92493696"/>
        <c:crosses val="autoZero"/>
        <c:auto val="1"/>
        <c:lblOffset val="100"/>
        <c:baseTimeUnit val="years"/>
      </c:dateAx>
      <c:valAx>
        <c:axId val="924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72.290000000000006</c:v>
                </c:pt>
                <c:pt idx="1">
                  <c:v>58.28</c:v>
                </c:pt>
                <c:pt idx="2">
                  <c:v>68.16</c:v>
                </c:pt>
                <c:pt idx="3">
                  <c:v>68.739999999999995</c:v>
                </c:pt>
                <c:pt idx="4">
                  <c:v>67.91</c:v>
                </c:pt>
              </c:numCache>
            </c:numRef>
          </c:val>
        </c:ser>
        <c:dLbls>
          <c:showLegendKey val="0"/>
          <c:showVal val="0"/>
          <c:showCatName val="0"/>
          <c:showSerName val="0"/>
          <c:showPercent val="0"/>
          <c:showBubbleSize val="0"/>
        </c:dLbls>
        <c:gapWidth val="150"/>
        <c:axId val="42999168"/>
        <c:axId val="430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99168"/>
        <c:axId val="43025920"/>
      </c:lineChart>
      <c:dateAx>
        <c:axId val="42999168"/>
        <c:scaling>
          <c:orientation val="minMax"/>
        </c:scaling>
        <c:delete val="1"/>
        <c:axPos val="b"/>
        <c:numFmt formatCode="ge" sourceLinked="1"/>
        <c:majorTickMark val="none"/>
        <c:minorTickMark val="none"/>
        <c:tickLblPos val="none"/>
        <c:crossAx val="43025920"/>
        <c:crosses val="autoZero"/>
        <c:auto val="1"/>
        <c:lblOffset val="100"/>
        <c:baseTimeUnit val="years"/>
      </c:dateAx>
      <c:valAx>
        <c:axId val="430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039744"/>
        <c:axId val="430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039744"/>
        <c:axId val="43046016"/>
      </c:lineChart>
      <c:dateAx>
        <c:axId val="43039744"/>
        <c:scaling>
          <c:orientation val="minMax"/>
        </c:scaling>
        <c:delete val="1"/>
        <c:axPos val="b"/>
        <c:numFmt formatCode="ge" sourceLinked="1"/>
        <c:majorTickMark val="none"/>
        <c:minorTickMark val="none"/>
        <c:tickLblPos val="none"/>
        <c:crossAx val="43046016"/>
        <c:crosses val="autoZero"/>
        <c:auto val="1"/>
        <c:lblOffset val="100"/>
        <c:baseTimeUnit val="years"/>
      </c:dateAx>
      <c:valAx>
        <c:axId val="430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74976"/>
        <c:axId val="921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74976"/>
        <c:axId val="92189440"/>
      </c:lineChart>
      <c:dateAx>
        <c:axId val="92174976"/>
        <c:scaling>
          <c:orientation val="minMax"/>
        </c:scaling>
        <c:delete val="1"/>
        <c:axPos val="b"/>
        <c:numFmt formatCode="ge" sourceLinked="1"/>
        <c:majorTickMark val="none"/>
        <c:minorTickMark val="none"/>
        <c:tickLblPos val="none"/>
        <c:crossAx val="92189440"/>
        <c:crosses val="autoZero"/>
        <c:auto val="1"/>
        <c:lblOffset val="100"/>
        <c:baseTimeUnit val="years"/>
      </c:dateAx>
      <c:valAx>
        <c:axId val="921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13632"/>
        <c:axId val="922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13632"/>
        <c:axId val="92215552"/>
      </c:lineChart>
      <c:dateAx>
        <c:axId val="92213632"/>
        <c:scaling>
          <c:orientation val="minMax"/>
        </c:scaling>
        <c:delete val="1"/>
        <c:axPos val="b"/>
        <c:numFmt formatCode="ge" sourceLinked="1"/>
        <c:majorTickMark val="none"/>
        <c:minorTickMark val="none"/>
        <c:tickLblPos val="none"/>
        <c:crossAx val="92215552"/>
        <c:crosses val="autoZero"/>
        <c:auto val="1"/>
        <c:lblOffset val="100"/>
        <c:baseTimeUnit val="years"/>
      </c:dateAx>
      <c:valAx>
        <c:axId val="922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70592"/>
        <c:axId val="922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70592"/>
        <c:axId val="92272512"/>
      </c:lineChart>
      <c:dateAx>
        <c:axId val="92270592"/>
        <c:scaling>
          <c:orientation val="minMax"/>
        </c:scaling>
        <c:delete val="1"/>
        <c:axPos val="b"/>
        <c:numFmt formatCode="ge" sourceLinked="1"/>
        <c:majorTickMark val="none"/>
        <c:minorTickMark val="none"/>
        <c:tickLblPos val="none"/>
        <c:crossAx val="92272512"/>
        <c:crosses val="autoZero"/>
        <c:auto val="1"/>
        <c:lblOffset val="100"/>
        <c:baseTimeUnit val="years"/>
      </c:dateAx>
      <c:valAx>
        <c:axId val="922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2463.1</c:v>
                </c:pt>
                <c:pt idx="1">
                  <c:v>2282.9699999999998</c:v>
                </c:pt>
                <c:pt idx="2">
                  <c:v>2206.48</c:v>
                </c:pt>
                <c:pt idx="3">
                  <c:v>2067.71</c:v>
                </c:pt>
                <c:pt idx="4">
                  <c:v>1099.93</c:v>
                </c:pt>
              </c:numCache>
            </c:numRef>
          </c:val>
        </c:ser>
        <c:dLbls>
          <c:showLegendKey val="0"/>
          <c:showVal val="0"/>
          <c:showCatName val="0"/>
          <c:showSerName val="0"/>
          <c:showPercent val="0"/>
          <c:showBubbleSize val="0"/>
        </c:dLbls>
        <c:gapWidth val="150"/>
        <c:axId val="92286336"/>
        <c:axId val="922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2286336"/>
        <c:axId val="92296704"/>
      </c:lineChart>
      <c:dateAx>
        <c:axId val="92286336"/>
        <c:scaling>
          <c:orientation val="minMax"/>
        </c:scaling>
        <c:delete val="1"/>
        <c:axPos val="b"/>
        <c:numFmt formatCode="ge" sourceLinked="1"/>
        <c:majorTickMark val="none"/>
        <c:minorTickMark val="none"/>
        <c:tickLblPos val="none"/>
        <c:crossAx val="92296704"/>
        <c:crosses val="autoZero"/>
        <c:auto val="1"/>
        <c:lblOffset val="100"/>
        <c:baseTimeUnit val="years"/>
      </c:dateAx>
      <c:valAx>
        <c:axId val="922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42.8</c:v>
                </c:pt>
                <c:pt idx="1">
                  <c:v>40.950000000000003</c:v>
                </c:pt>
                <c:pt idx="2">
                  <c:v>41.49</c:v>
                </c:pt>
                <c:pt idx="3">
                  <c:v>42.5</c:v>
                </c:pt>
                <c:pt idx="4">
                  <c:v>62.08</c:v>
                </c:pt>
              </c:numCache>
            </c:numRef>
          </c:val>
        </c:ser>
        <c:dLbls>
          <c:showLegendKey val="0"/>
          <c:showVal val="0"/>
          <c:showCatName val="0"/>
          <c:showSerName val="0"/>
          <c:showPercent val="0"/>
          <c:showBubbleSize val="0"/>
        </c:dLbls>
        <c:gapWidth val="150"/>
        <c:axId val="92333568"/>
        <c:axId val="923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2333568"/>
        <c:axId val="92335488"/>
      </c:lineChart>
      <c:dateAx>
        <c:axId val="92333568"/>
        <c:scaling>
          <c:orientation val="minMax"/>
        </c:scaling>
        <c:delete val="1"/>
        <c:axPos val="b"/>
        <c:numFmt formatCode="ge" sourceLinked="1"/>
        <c:majorTickMark val="none"/>
        <c:minorTickMark val="none"/>
        <c:tickLblPos val="none"/>
        <c:crossAx val="92335488"/>
        <c:crosses val="autoZero"/>
        <c:auto val="1"/>
        <c:lblOffset val="100"/>
        <c:baseTimeUnit val="years"/>
      </c:dateAx>
      <c:valAx>
        <c:axId val="923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395.08</c:v>
                </c:pt>
                <c:pt idx="1">
                  <c:v>416.84</c:v>
                </c:pt>
                <c:pt idx="2">
                  <c:v>420.34</c:v>
                </c:pt>
                <c:pt idx="3">
                  <c:v>415.16</c:v>
                </c:pt>
                <c:pt idx="4">
                  <c:v>287.24</c:v>
                </c:pt>
              </c:numCache>
            </c:numRef>
          </c:val>
        </c:ser>
        <c:dLbls>
          <c:showLegendKey val="0"/>
          <c:showVal val="0"/>
          <c:showCatName val="0"/>
          <c:showSerName val="0"/>
          <c:showPercent val="0"/>
          <c:showBubbleSize val="0"/>
        </c:dLbls>
        <c:gapWidth val="150"/>
        <c:axId val="92427008"/>
        <c:axId val="924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2427008"/>
        <c:axId val="92428928"/>
      </c:lineChart>
      <c:dateAx>
        <c:axId val="92427008"/>
        <c:scaling>
          <c:orientation val="minMax"/>
        </c:scaling>
        <c:delete val="1"/>
        <c:axPos val="b"/>
        <c:numFmt formatCode="ge" sourceLinked="1"/>
        <c:majorTickMark val="none"/>
        <c:minorTickMark val="none"/>
        <c:tickLblPos val="none"/>
        <c:crossAx val="92428928"/>
        <c:crosses val="autoZero"/>
        <c:auto val="1"/>
        <c:lblOffset val="100"/>
        <c:baseTimeUnit val="years"/>
      </c:dateAx>
      <c:valAx>
        <c:axId val="924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70" zoomScaleNormal="70" zoomScaleSheetLayoutView="7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山口県　柳井市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
        <v>125</v>
      </c>
      <c r="AE8" s="79"/>
      <c r="AF8" s="79"/>
      <c r="AG8" s="79"/>
      <c r="AH8" s="79"/>
      <c r="AI8" s="79"/>
      <c r="AJ8" s="79"/>
      <c r="AK8" s="4"/>
      <c r="AL8" s="73">
        <f>データ!S6</f>
        <v>32865</v>
      </c>
      <c r="AM8" s="73"/>
      <c r="AN8" s="73"/>
      <c r="AO8" s="73"/>
      <c r="AP8" s="73"/>
      <c r="AQ8" s="73"/>
      <c r="AR8" s="73"/>
      <c r="AS8" s="73"/>
      <c r="AT8" s="72">
        <f>データ!T6</f>
        <v>140.05000000000001</v>
      </c>
      <c r="AU8" s="72"/>
      <c r="AV8" s="72"/>
      <c r="AW8" s="72"/>
      <c r="AX8" s="72"/>
      <c r="AY8" s="72"/>
      <c r="AZ8" s="72"/>
      <c r="BA8" s="72"/>
      <c r="BB8" s="72">
        <f>データ!U6</f>
        <v>234.67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23.18</v>
      </c>
      <c r="Q10" s="72"/>
      <c r="R10" s="72"/>
      <c r="S10" s="72"/>
      <c r="T10" s="72"/>
      <c r="U10" s="72"/>
      <c r="V10" s="72"/>
      <c r="W10" s="72">
        <f>データ!Q6</f>
        <v>89.11</v>
      </c>
      <c r="X10" s="72"/>
      <c r="Y10" s="72"/>
      <c r="Z10" s="72"/>
      <c r="AA10" s="72"/>
      <c r="AB10" s="72"/>
      <c r="AC10" s="72"/>
      <c r="AD10" s="73">
        <f>データ!R6</f>
        <v>3132</v>
      </c>
      <c r="AE10" s="73"/>
      <c r="AF10" s="73"/>
      <c r="AG10" s="73"/>
      <c r="AH10" s="73"/>
      <c r="AI10" s="73"/>
      <c r="AJ10" s="73"/>
      <c r="AK10" s="2"/>
      <c r="AL10" s="73">
        <f>データ!V6</f>
        <v>7577</v>
      </c>
      <c r="AM10" s="73"/>
      <c r="AN10" s="73"/>
      <c r="AO10" s="73"/>
      <c r="AP10" s="73"/>
      <c r="AQ10" s="73"/>
      <c r="AR10" s="73"/>
      <c r="AS10" s="73"/>
      <c r="AT10" s="72">
        <f>データ!W6</f>
        <v>2.42</v>
      </c>
      <c r="AU10" s="72"/>
      <c r="AV10" s="72"/>
      <c r="AW10" s="72"/>
      <c r="AX10" s="72"/>
      <c r="AY10" s="72"/>
      <c r="AZ10" s="72"/>
      <c r="BA10" s="72"/>
      <c r="BB10" s="72">
        <f>データ!X6</f>
        <v>3130.99</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352128</v>
      </c>
      <c r="D6" s="33">
        <f t="shared" si="3"/>
        <v>47</v>
      </c>
      <c r="E6" s="33">
        <f t="shared" si="3"/>
        <v>17</v>
      </c>
      <c r="F6" s="33">
        <f t="shared" si="3"/>
        <v>1</v>
      </c>
      <c r="G6" s="33">
        <f t="shared" si="3"/>
        <v>0</v>
      </c>
      <c r="H6" s="33" t="str">
        <f t="shared" si="3"/>
        <v>山口県　柳井市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23.18</v>
      </c>
      <c r="Q6" s="34">
        <f t="shared" si="3"/>
        <v>89.11</v>
      </c>
      <c r="R6" s="34">
        <f t="shared" si="3"/>
        <v>3132</v>
      </c>
      <c r="S6" s="34">
        <f t="shared" si="3"/>
        <v>32865</v>
      </c>
      <c r="T6" s="34">
        <f t="shared" si="3"/>
        <v>140.05000000000001</v>
      </c>
      <c r="U6" s="34">
        <f t="shared" si="3"/>
        <v>234.67</v>
      </c>
      <c r="V6" s="34">
        <f t="shared" si="3"/>
        <v>7577</v>
      </c>
      <c r="W6" s="34">
        <f t="shared" si="3"/>
        <v>2.42</v>
      </c>
      <c r="X6" s="34">
        <f t="shared" si="3"/>
        <v>3130.99</v>
      </c>
      <c r="Y6" s="35">
        <f>IF(Y7="",NA(),Y7)</f>
        <v>72.290000000000006</v>
      </c>
      <c r="Z6" s="35">
        <f t="shared" ref="Z6:AH6" si="4">IF(Z7="",NA(),Z7)</f>
        <v>58.28</v>
      </c>
      <c r="AA6" s="35">
        <f t="shared" si="4"/>
        <v>68.16</v>
      </c>
      <c r="AB6" s="35">
        <f t="shared" si="4"/>
        <v>68.739999999999995</v>
      </c>
      <c r="AC6" s="35">
        <f t="shared" si="4"/>
        <v>67.91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2463.1</v>
      </c>
      <c r="BG6" s="35">
        <f t="shared" ref="BG6:BO6" si="7">IF(BG7="",NA(),BG7)</f>
        <v>2282.9699999999998</v>
      </c>
      <c r="BH6" s="35">
        <f t="shared" si="7"/>
        <v>2206.48</v>
      </c>
      <c r="BI6" s="35">
        <f t="shared" si="7"/>
        <v>2067.71</v>
      </c>
      <c r="BJ6" s="35">
        <f t="shared" si="7"/>
        <v>1099.93</v>
      </c>
      <c r="BK6" s="35">
        <f t="shared" si="7"/>
        <v>1273.52</v>
      </c>
      <c r="BL6" s="35">
        <f t="shared" si="7"/>
        <v>1209.95</v>
      </c>
      <c r="BM6" s="35">
        <f t="shared" si="7"/>
        <v>1136.5</v>
      </c>
      <c r="BN6" s="35">
        <f t="shared" si="7"/>
        <v>1118.56</v>
      </c>
      <c r="BO6" s="35">
        <f t="shared" si="7"/>
        <v>1111.31</v>
      </c>
      <c r="BP6" s="34" t="str">
        <f>IF(BP7="","",IF(BP7="-","【-】","【"&amp;SUBSTITUTE(TEXT(BP7,"#,##0.00"),"-","△")&amp;"】"))</f>
        <v>【728.30】</v>
      </c>
      <c r="BQ6" s="35">
        <f>IF(BQ7="",NA(),BQ7)</f>
        <v>42.8</v>
      </c>
      <c r="BR6" s="35">
        <f t="shared" ref="BR6:BZ6" si="8">IF(BR7="",NA(),BR7)</f>
        <v>40.950000000000003</v>
      </c>
      <c r="BS6" s="35">
        <f t="shared" si="8"/>
        <v>41.49</v>
      </c>
      <c r="BT6" s="35">
        <f t="shared" si="8"/>
        <v>42.5</v>
      </c>
      <c r="BU6" s="35">
        <f t="shared" si="8"/>
        <v>62.08</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395.08</v>
      </c>
      <c r="CC6" s="35">
        <f t="shared" ref="CC6:CK6" si="9">IF(CC7="",NA(),CC7)</f>
        <v>416.84</v>
      </c>
      <c r="CD6" s="35">
        <f t="shared" si="9"/>
        <v>420.34</v>
      </c>
      <c r="CE6" s="35">
        <f t="shared" si="9"/>
        <v>415.16</v>
      </c>
      <c r="CF6" s="35">
        <f t="shared" si="9"/>
        <v>287.24</v>
      </c>
      <c r="CG6" s="35">
        <f t="shared" si="9"/>
        <v>224.94</v>
      </c>
      <c r="CH6" s="35">
        <f t="shared" si="9"/>
        <v>220.67</v>
      </c>
      <c r="CI6" s="35">
        <f t="shared" si="9"/>
        <v>217.82</v>
      </c>
      <c r="CJ6" s="35">
        <f t="shared" si="9"/>
        <v>215.28</v>
      </c>
      <c r="CK6" s="35">
        <f t="shared" si="9"/>
        <v>207.96</v>
      </c>
      <c r="CL6" s="34" t="str">
        <f>IF(CL7="","",IF(CL7="-","【-】","【"&amp;SUBSTITUTE(TEXT(CL7,"#,##0.00"),"-","△")&amp;"】"))</f>
        <v>【137.82】</v>
      </c>
      <c r="CM6" s="35">
        <f>IF(CM7="",NA(),CM7)</f>
        <v>56.24</v>
      </c>
      <c r="CN6" s="35">
        <f t="shared" ref="CN6:CV6" si="10">IF(CN7="",NA(),CN7)</f>
        <v>58.77</v>
      </c>
      <c r="CO6" s="35">
        <f t="shared" si="10"/>
        <v>58.83</v>
      </c>
      <c r="CP6" s="35">
        <f t="shared" si="10"/>
        <v>58.81</v>
      </c>
      <c r="CQ6" s="35">
        <f t="shared" si="10"/>
        <v>58.75</v>
      </c>
      <c r="CR6" s="35">
        <f t="shared" si="10"/>
        <v>55.41</v>
      </c>
      <c r="CS6" s="35">
        <f t="shared" si="10"/>
        <v>55.81</v>
      </c>
      <c r="CT6" s="35">
        <f t="shared" si="10"/>
        <v>54.44</v>
      </c>
      <c r="CU6" s="35">
        <f t="shared" si="10"/>
        <v>54.67</v>
      </c>
      <c r="CV6" s="35">
        <f t="shared" si="10"/>
        <v>53.51</v>
      </c>
      <c r="CW6" s="34" t="str">
        <f>IF(CW7="","",IF(CW7="-","【-】","【"&amp;SUBSTITUTE(TEXT(CW7,"#,##0.00"),"-","△")&amp;"】"))</f>
        <v>【60.09】</v>
      </c>
      <c r="CX6" s="35">
        <f>IF(CX7="",NA(),CX7)</f>
        <v>88.29</v>
      </c>
      <c r="CY6" s="35">
        <f t="shared" ref="CY6:DG6" si="11">IF(CY7="",NA(),CY7)</f>
        <v>89.41</v>
      </c>
      <c r="CZ6" s="35">
        <f t="shared" si="11"/>
        <v>89.55</v>
      </c>
      <c r="DA6" s="35">
        <f t="shared" si="11"/>
        <v>89.96</v>
      </c>
      <c r="DB6" s="35">
        <f t="shared" si="11"/>
        <v>90.46</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352128</v>
      </c>
      <c r="D7" s="37">
        <v>47</v>
      </c>
      <c r="E7" s="37">
        <v>17</v>
      </c>
      <c r="F7" s="37">
        <v>1</v>
      </c>
      <c r="G7" s="37">
        <v>0</v>
      </c>
      <c r="H7" s="37" t="s">
        <v>110</v>
      </c>
      <c r="I7" s="37" t="s">
        <v>111</v>
      </c>
      <c r="J7" s="37" t="s">
        <v>112</v>
      </c>
      <c r="K7" s="37" t="s">
        <v>113</v>
      </c>
      <c r="L7" s="37" t="s">
        <v>114</v>
      </c>
      <c r="M7" s="37"/>
      <c r="N7" s="38" t="s">
        <v>115</v>
      </c>
      <c r="O7" s="38" t="s">
        <v>116</v>
      </c>
      <c r="P7" s="38">
        <v>23.18</v>
      </c>
      <c r="Q7" s="38">
        <v>89.11</v>
      </c>
      <c r="R7" s="38">
        <v>3132</v>
      </c>
      <c r="S7" s="38">
        <v>32865</v>
      </c>
      <c r="T7" s="38">
        <v>140.05000000000001</v>
      </c>
      <c r="U7" s="38">
        <v>234.67</v>
      </c>
      <c r="V7" s="38">
        <v>7577</v>
      </c>
      <c r="W7" s="38">
        <v>2.42</v>
      </c>
      <c r="X7" s="38">
        <v>3130.99</v>
      </c>
      <c r="Y7" s="38">
        <v>72.290000000000006</v>
      </c>
      <c r="Z7" s="38">
        <v>58.28</v>
      </c>
      <c r="AA7" s="38">
        <v>68.16</v>
      </c>
      <c r="AB7" s="38">
        <v>68.739999999999995</v>
      </c>
      <c r="AC7" s="38">
        <v>67.91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2463.1</v>
      </c>
      <c r="BG7" s="38">
        <v>2282.9699999999998</v>
      </c>
      <c r="BH7" s="38">
        <v>2206.48</v>
      </c>
      <c r="BI7" s="38">
        <v>2067.71</v>
      </c>
      <c r="BJ7" s="38">
        <v>1099.93</v>
      </c>
      <c r="BK7" s="38">
        <v>1273.52</v>
      </c>
      <c r="BL7" s="38">
        <v>1209.95</v>
      </c>
      <c r="BM7" s="38">
        <v>1136.5</v>
      </c>
      <c r="BN7" s="38">
        <v>1118.56</v>
      </c>
      <c r="BO7" s="38">
        <v>1111.31</v>
      </c>
      <c r="BP7" s="38">
        <v>728.3</v>
      </c>
      <c r="BQ7" s="38">
        <v>42.8</v>
      </c>
      <c r="BR7" s="38">
        <v>40.950000000000003</v>
      </c>
      <c r="BS7" s="38">
        <v>41.49</v>
      </c>
      <c r="BT7" s="38">
        <v>42.5</v>
      </c>
      <c r="BU7" s="38">
        <v>62.08</v>
      </c>
      <c r="BV7" s="38">
        <v>67.849999999999994</v>
      </c>
      <c r="BW7" s="38">
        <v>69.48</v>
      </c>
      <c r="BX7" s="38">
        <v>71.650000000000006</v>
      </c>
      <c r="BY7" s="38">
        <v>72.33</v>
      </c>
      <c r="BZ7" s="38">
        <v>75.540000000000006</v>
      </c>
      <c r="CA7" s="38">
        <v>100.04</v>
      </c>
      <c r="CB7" s="38">
        <v>395.08</v>
      </c>
      <c r="CC7" s="38">
        <v>416.84</v>
      </c>
      <c r="CD7" s="38">
        <v>420.34</v>
      </c>
      <c r="CE7" s="38">
        <v>415.16</v>
      </c>
      <c r="CF7" s="38">
        <v>287.24</v>
      </c>
      <c r="CG7" s="38">
        <v>224.94</v>
      </c>
      <c r="CH7" s="38">
        <v>220.67</v>
      </c>
      <c r="CI7" s="38">
        <v>217.82</v>
      </c>
      <c r="CJ7" s="38">
        <v>215.28</v>
      </c>
      <c r="CK7" s="38">
        <v>207.96</v>
      </c>
      <c r="CL7" s="38">
        <v>137.82</v>
      </c>
      <c r="CM7" s="38">
        <v>56.24</v>
      </c>
      <c r="CN7" s="38">
        <v>58.77</v>
      </c>
      <c r="CO7" s="38">
        <v>58.83</v>
      </c>
      <c r="CP7" s="38">
        <v>58.81</v>
      </c>
      <c r="CQ7" s="38">
        <v>58.75</v>
      </c>
      <c r="CR7" s="38">
        <v>55.41</v>
      </c>
      <c r="CS7" s="38">
        <v>55.81</v>
      </c>
      <c r="CT7" s="38">
        <v>54.44</v>
      </c>
      <c r="CU7" s="38">
        <v>54.67</v>
      </c>
      <c r="CV7" s="38">
        <v>53.51</v>
      </c>
      <c r="CW7" s="38">
        <v>60.09</v>
      </c>
      <c r="CX7" s="38">
        <v>88.29</v>
      </c>
      <c r="CY7" s="38">
        <v>89.41</v>
      </c>
      <c r="CZ7" s="38">
        <v>89.55</v>
      </c>
      <c r="DA7" s="38">
        <v>89.96</v>
      </c>
      <c r="DB7" s="38">
        <v>90.46</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2018-01-29T01:30:33Z</cp:lastPrinted>
  <dcterms:created xsi:type="dcterms:W3CDTF">2017-12-25T02:11:59Z</dcterms:created>
  <dcterms:modified xsi:type="dcterms:W3CDTF">2018-02-28T06:18:28Z</dcterms:modified>
  <cp:category/>
</cp:coreProperties>
</file>