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<sst xmlns="http://schemas.openxmlformats.org/spreadsheetml/2006/main" count="240" uniqueCount="126">
  <si>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</si>
  <si>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</si>
  <si>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</si>
  <si>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</si>
  <si>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</si>
  <si>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</si>
  <si>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</si>
  <si>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</si>
  <si>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</si>
  <si>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</si>
  <si>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</si>
  <si>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</si>
  <si>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</si>
  <si>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</si>
  <si>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</si>
  <si>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</si>
  <si>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</si>
  <si>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</si>
  <si>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</si>
  <si>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</si>
  <si>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</si>
  <si>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</si>
  <si>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</si>
  <si>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</si>
  <si>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</si>
  <si>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</si>
  <si>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</si>
  <si>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</si>
  <si>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</si>
  <si>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</si>
  <si>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</si>
  <si>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</si>
  <si>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</si>
  <si>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</si>
  <si>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</si>
  <si>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</si>
  <si>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</si>
  <si>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</si>
  <si>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</si>
  <si>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</si>
  <si>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</si>
  <si>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</si>
  <si>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</si>
  <si>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</si>
  <si>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</si>
  <si>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</si>
  <si>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</si>
  <si>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</si>
  <si>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</si>
  <si>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</si>
  <si>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</si>
  <si>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</si>
  <si>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</si>
  <si>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</si>
  <si>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</si>
  <si>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</si>
  <si>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</si>
  <si>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</si>
  <si>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</si>
  <si>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</si>
  <si>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</si>
  <si>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</si>
  <si>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</si>
  <si>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</si>
  <si>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</si>
  <si>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</si>
  <si>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</si>
  <si>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</si>
  <si>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</si>
  <si>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</si>
  <si>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</si>
  <si>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</si>
  <si>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</si>
  <si>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</si>
  <si>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</si>
  <si>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</si>
  <si>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</si>
  <si>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</si>
  <si>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</si>
  <si>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</si>
  <si>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</si>
  <si>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</si>
  <si>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</si>
  <si>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</si>
  <si>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</si>
  <si>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</si>
  <si>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</si>
  <si>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</si>
  <si>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</si>
  <si>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</si>
  <si>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</si>
  <si>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</si>
  <si>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</si>
  <si>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</si>
  <si>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</si>
  <si>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</si>
  <si>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</si>
  <si>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</si>
  <si>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</si>
  <si>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</si>
  <si>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</si>
  <si>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</si>
  <si>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</si>
  <si>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</si>
  <si>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</si>
  <si>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</si>
  <si>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</si>
  <si>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</si>
  <si>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</si>
  <si>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</si>
  <si>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</si>
  <si>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</si>
  <si>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</si>
  <si>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</si>
  <si>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</si>
  <si>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</si>
  <si>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</si>
  <si>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</si>
  <si>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</si>
  <si>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</si>
  <si>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</si>
  <si>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</si>
  <si>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過去３ヵ年、①収益的収支比率は62％程度、⑦施設利用率は57％程度、⑧水洗化率は約82％程度で推移している。これは、当初の施設整備が完了し、事業が維持管理業務に移行したことを反映したものになっている。
　こうした状況の中、平成28年度から分流式下水道に係る一般会計からの繰出金の算定基準が変更され、実繰入額のうち基準内繰入額の割合が大幅に増えたことから、④企業債残高事業規模比率、⑤経費回収率、⑥汚水処理原価は改善している。
　しかしながら経営の実態は、料金収入で総費用を賄いきれない状況が続いており、一般会計からの繰出金に依存した状況に変わりはなく、今後も維持管理費の削減に努める必要がある。</t>
    <rPh sb="1" eb="3">
      <t>カコ</t>
    </rPh>
    <rPh sb="5" eb="6">
      <t>ネン</t>
    </rPh>
    <rPh sb="8" eb="11">
      <t>シュウエキテキ</t>
    </rPh>
    <rPh sb="11" eb="13">
      <t>シュウシ</t>
    </rPh>
    <rPh sb="13" eb="15">
      <t>ヒリツ</t>
    </rPh>
    <rPh sb="19" eb="21">
      <t>テイド</t>
    </rPh>
    <rPh sb="23" eb="25">
      <t>シセツ</t>
    </rPh>
    <rPh sb="25" eb="28">
      <t>リヨウリツ</t>
    </rPh>
    <rPh sb="32" eb="34">
      <t>テイド</t>
    </rPh>
    <rPh sb="36" eb="39">
      <t>スイセンカ</t>
    </rPh>
    <rPh sb="39" eb="40">
      <t>リツ</t>
    </rPh>
    <rPh sb="41" eb="42">
      <t>ヤク</t>
    </rPh>
    <rPh sb="45" eb="47">
      <t>テイド</t>
    </rPh>
    <rPh sb="48" eb="50">
      <t>スイイ</t>
    </rPh>
    <rPh sb="59" eb="61">
      <t>トウショ</t>
    </rPh>
    <rPh sb="62" eb="64">
      <t>シセツ</t>
    </rPh>
    <rPh sb="64" eb="66">
      <t>セイビ</t>
    </rPh>
    <rPh sb="67" eb="69">
      <t>カンリョウ</t>
    </rPh>
    <rPh sb="71" eb="73">
      <t>ジギョウ</t>
    </rPh>
    <rPh sb="74" eb="76">
      <t>イジ</t>
    </rPh>
    <rPh sb="76" eb="78">
      <t>カンリ</t>
    </rPh>
    <rPh sb="78" eb="80">
      <t>ギョウム</t>
    </rPh>
    <rPh sb="81" eb="83">
      <t>イコウ</t>
    </rPh>
    <rPh sb="88" eb="90">
      <t>ハンエイ</t>
    </rPh>
    <rPh sb="112" eb="114">
      <t>ヘイセイ</t>
    </rPh>
    <rPh sb="116" eb="118">
      <t>ネンド</t>
    </rPh>
    <rPh sb="120" eb="122">
      <t>ブンリュウ</t>
    </rPh>
    <rPh sb="122" eb="123">
      <t>シキ</t>
    </rPh>
    <rPh sb="123" eb="126">
      <t>ゲスイドウ</t>
    </rPh>
    <rPh sb="127" eb="128">
      <t>カカ</t>
    </rPh>
    <rPh sb="129" eb="131">
      <t>イッパン</t>
    </rPh>
    <rPh sb="131" eb="133">
      <t>カイケイ</t>
    </rPh>
    <rPh sb="136" eb="137">
      <t>クリ</t>
    </rPh>
    <rPh sb="137" eb="138">
      <t>ダ</t>
    </rPh>
    <rPh sb="138" eb="139">
      <t>キン</t>
    </rPh>
    <rPh sb="140" eb="142">
      <t>サンテイ</t>
    </rPh>
    <rPh sb="142" eb="144">
      <t>キジュン</t>
    </rPh>
    <rPh sb="145" eb="147">
      <t>ヘンコウ</t>
    </rPh>
    <rPh sb="260" eb="261">
      <t>ダ</t>
    </rPh>
    <rPh sb="277" eb="279">
      <t>コンゴ</t>
    </rPh>
    <phoneticPr fontId="4"/>
  </si>
  <si>
    <t>　平成５年度末の供用開始から23年目に入り、施設の老朽化対策が大きな課題となっている。平成27年度に各処理施設及び管路施設を対象として機能診断調査を行い、平成28年度に最適整備構想を策定した。
 同構想に基づき、平成30年度から機能強化対策事業を行う予定としている。</t>
    <rPh sb="77" eb="79">
      <t>ヘイセイ</t>
    </rPh>
    <rPh sb="81" eb="83">
      <t>ネンド</t>
    </rPh>
    <phoneticPr fontId="4"/>
  </si>
  <si>
    <t>　平成32年度からの公営企業会計への移行を進め、公営企業会計に基づく経営状況の把握に努めたうえで、使用料収入の見通し及び見直しについても検討する。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</si>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</sst>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189184"/>
        <c:axId val="42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2189184"/>
        <c:axId val="42191104"/>
      </c:lineChart>
      <c:dateAx>
        <c:axId val="42189184"/>
        <c:scaling>
          <c:orientation val="minMax"/>
        </c:scaling>
        <c:delete val="1"/>
        <c:axPos val="b"/>
        <c:numFmt formatCode="ge" sourceLinked="1"/>
        <c:majorTickMark val="none"/>
        <c:minorTickMark val="none"/>
        <c:tickLblPos val="none"/>
        <c:crossAx val="42191104"/>
        <c:crosses val="autoZero"/>
        <c:auto val="1"/>
        <c:lblOffset val="100"/>
        <c:baseTimeUnit val="years"/>
      </c:dateAx>
      <c:valAx>
        <c:axId val="42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39.33</c:v>
                </c:pt>
                <c:pt idx="1">
                  <c:v>57.16</c:v>
                </c:pt>
                <c:pt idx="2">
                  <c:v>57.26</c:v>
                </c:pt>
                <c:pt idx="3">
                  <c:v>56.22</c:v>
                </c:pt>
                <c:pt idx="4">
                  <c:v>57.65</c:v>
                </c:pt>
              </c:numCache>
            </c:numRef>
          </c:val>
        </c:ser>
        <c:dLbls>
          <c:showLegendKey val="0"/>
          <c:showVal val="0"/>
          <c:showCatName val="0"/>
          <c:showSerName val="0"/>
          <c:showPercent val="0"/>
          <c:showBubbleSize val="0"/>
        </c:dLbls>
        <c:gapWidth val="150"/>
        <c:axId val="84214528"/>
        <c:axId val="842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4214528"/>
        <c:axId val="84216448"/>
      </c:lineChart>
      <c:dateAx>
        <c:axId val="84214528"/>
        <c:scaling>
          <c:orientation val="minMax"/>
        </c:scaling>
        <c:delete val="1"/>
        <c:axPos val="b"/>
        <c:numFmt formatCode="ge" sourceLinked="1"/>
        <c:majorTickMark val="none"/>
        <c:minorTickMark val="none"/>
        <c:tickLblPos val="none"/>
        <c:crossAx val="84216448"/>
        <c:crosses val="autoZero"/>
        <c:auto val="1"/>
        <c:lblOffset val="100"/>
        <c:baseTimeUnit val="years"/>
      </c:dateAx>
      <c:valAx>
        <c:axId val="842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80.16</c:v>
                </c:pt>
                <c:pt idx="1">
                  <c:v>81.099999999999994</c:v>
                </c:pt>
                <c:pt idx="2">
                  <c:v>82.36</c:v>
                </c:pt>
                <c:pt idx="3">
                  <c:v>81.81</c:v>
                </c:pt>
                <c:pt idx="4">
                  <c:v>82.65</c:v>
                </c:pt>
              </c:numCache>
            </c:numRef>
          </c:val>
        </c:ser>
        <c:dLbls>
          <c:showLegendKey val="0"/>
          <c:showVal val="0"/>
          <c:showCatName val="0"/>
          <c:showSerName val="0"/>
          <c:showPercent val="0"/>
          <c:showBubbleSize val="0"/>
        </c:dLbls>
        <c:gapWidth val="150"/>
        <c:axId val="84246912"/>
        <c:axId val="842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4246912"/>
        <c:axId val="84248832"/>
      </c:lineChart>
      <c:dateAx>
        <c:axId val="84246912"/>
        <c:scaling>
          <c:orientation val="minMax"/>
        </c:scaling>
        <c:delete val="1"/>
        <c:axPos val="b"/>
        <c:numFmt formatCode="ge" sourceLinked="1"/>
        <c:majorTickMark val="none"/>
        <c:minorTickMark val="none"/>
        <c:tickLblPos val="none"/>
        <c:crossAx val="84248832"/>
        <c:crosses val="autoZero"/>
        <c:auto val="1"/>
        <c:lblOffset val="100"/>
        <c:baseTimeUnit val="years"/>
      </c:dateAx>
      <c:valAx>
        <c:axId val="84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57.47</c:v>
                </c:pt>
                <c:pt idx="1">
                  <c:v>62.52</c:v>
                </c:pt>
                <c:pt idx="2">
                  <c:v>62.52</c:v>
                </c:pt>
                <c:pt idx="3">
                  <c:v>62.91</c:v>
                </c:pt>
                <c:pt idx="4">
                  <c:v>62.64</c:v>
                </c:pt>
              </c:numCache>
            </c:numRef>
          </c:val>
        </c:ser>
        <c:dLbls>
          <c:showLegendKey val="0"/>
          <c:showVal val="0"/>
          <c:showCatName val="0"/>
          <c:showSerName val="0"/>
          <c:showPercent val="0"/>
          <c:showBubbleSize val="0"/>
        </c:dLbls>
        <c:gapWidth val="150"/>
        <c:axId val="56598528"/>
        <c:axId val="566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598528"/>
        <c:axId val="56600448"/>
      </c:lineChart>
      <c:dateAx>
        <c:axId val="56598528"/>
        <c:scaling>
          <c:orientation val="minMax"/>
        </c:scaling>
        <c:delete val="1"/>
        <c:axPos val="b"/>
        <c:numFmt formatCode="ge" sourceLinked="1"/>
        <c:majorTickMark val="none"/>
        <c:minorTickMark val="none"/>
        <c:tickLblPos val="none"/>
        <c:crossAx val="56600448"/>
        <c:crosses val="autoZero"/>
        <c:auto val="1"/>
        <c:lblOffset val="100"/>
        <c:baseTimeUnit val="years"/>
      </c:dateAx>
      <c:valAx>
        <c:axId val="566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614272"/>
        <c:axId val="56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614272"/>
        <c:axId val="56620544"/>
      </c:lineChart>
      <c:dateAx>
        <c:axId val="56614272"/>
        <c:scaling>
          <c:orientation val="minMax"/>
        </c:scaling>
        <c:delete val="1"/>
        <c:axPos val="b"/>
        <c:numFmt formatCode="ge" sourceLinked="1"/>
        <c:majorTickMark val="none"/>
        <c:minorTickMark val="none"/>
        <c:tickLblPos val="none"/>
        <c:crossAx val="56620544"/>
        <c:crosses val="autoZero"/>
        <c:auto val="1"/>
        <c:lblOffset val="100"/>
        <c:baseTimeUnit val="years"/>
      </c:dateAx>
      <c:valAx>
        <c:axId val="56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77440"/>
        <c:axId val="828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77440"/>
        <c:axId val="82879616"/>
      </c:lineChart>
      <c:dateAx>
        <c:axId val="82877440"/>
        <c:scaling>
          <c:orientation val="minMax"/>
        </c:scaling>
        <c:delete val="1"/>
        <c:axPos val="b"/>
        <c:numFmt formatCode="ge" sourceLinked="1"/>
        <c:majorTickMark val="none"/>
        <c:minorTickMark val="none"/>
        <c:tickLblPos val="none"/>
        <c:crossAx val="82879616"/>
        <c:crosses val="autoZero"/>
        <c:auto val="1"/>
        <c:lblOffset val="100"/>
        <c:baseTimeUnit val="years"/>
      </c:dateAx>
      <c:valAx>
        <c:axId val="828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69152"/>
        <c:axId val="839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69152"/>
        <c:axId val="83971072"/>
      </c:lineChart>
      <c:dateAx>
        <c:axId val="83969152"/>
        <c:scaling>
          <c:orientation val="minMax"/>
        </c:scaling>
        <c:delete val="1"/>
        <c:axPos val="b"/>
        <c:numFmt formatCode="ge" sourceLinked="1"/>
        <c:majorTickMark val="none"/>
        <c:minorTickMark val="none"/>
        <c:tickLblPos val="none"/>
        <c:crossAx val="83971072"/>
        <c:crosses val="autoZero"/>
        <c:auto val="1"/>
        <c:lblOffset val="100"/>
        <c:baseTimeUnit val="years"/>
      </c:dateAx>
      <c:valAx>
        <c:axId val="839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13824"/>
        <c:axId val="840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13824"/>
        <c:axId val="84015744"/>
      </c:lineChart>
      <c:dateAx>
        <c:axId val="84013824"/>
        <c:scaling>
          <c:orientation val="minMax"/>
        </c:scaling>
        <c:delete val="1"/>
        <c:axPos val="b"/>
        <c:numFmt formatCode="ge" sourceLinked="1"/>
        <c:majorTickMark val="none"/>
        <c:minorTickMark val="none"/>
        <c:tickLblPos val="none"/>
        <c:crossAx val="84015744"/>
        <c:crosses val="autoZero"/>
        <c:auto val="1"/>
        <c:lblOffset val="100"/>
        <c:baseTimeUnit val="years"/>
      </c:dateAx>
      <c:valAx>
        <c:axId val="840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1117.8800000000001</c:v>
                </c:pt>
                <c:pt idx="1">
                  <c:v>1101.99</c:v>
                </c:pt>
                <c:pt idx="2">
                  <c:v>1033.6600000000001</c:v>
                </c:pt>
                <c:pt idx="3">
                  <c:v>960.26</c:v>
                </c:pt>
                <c:pt idx="4">
                  <c:v>1.56</c:v>
                </c:pt>
              </c:numCache>
            </c:numRef>
          </c:val>
        </c:ser>
        <c:dLbls>
          <c:showLegendKey val="0"/>
          <c:showVal val="0"/>
          <c:showCatName val="0"/>
          <c:showSerName val="0"/>
          <c:showPercent val="0"/>
          <c:showBubbleSize val="0"/>
        </c:dLbls>
        <c:gapWidth val="150"/>
        <c:axId val="84036224"/>
        <c:axId val="84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4036224"/>
        <c:axId val="84050688"/>
      </c:lineChart>
      <c:dateAx>
        <c:axId val="84036224"/>
        <c:scaling>
          <c:orientation val="minMax"/>
        </c:scaling>
        <c:delete val="1"/>
        <c:axPos val="b"/>
        <c:numFmt formatCode="ge" sourceLinked="1"/>
        <c:majorTickMark val="none"/>
        <c:minorTickMark val="none"/>
        <c:tickLblPos val="none"/>
        <c:crossAx val="84050688"/>
        <c:crosses val="autoZero"/>
        <c:auto val="1"/>
        <c:lblOffset val="100"/>
        <c:baseTimeUnit val="years"/>
      </c:dateAx>
      <c:valAx>
        <c:axId val="840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32.81</c:v>
                </c:pt>
                <c:pt idx="1">
                  <c:v>27.74</c:v>
                </c:pt>
                <c:pt idx="2">
                  <c:v>28.46</c:v>
                </c:pt>
                <c:pt idx="3">
                  <c:v>27.82</c:v>
                </c:pt>
                <c:pt idx="4">
                  <c:v>40.28</c:v>
                </c:pt>
              </c:numCache>
            </c:numRef>
          </c:val>
        </c:ser>
        <c:dLbls>
          <c:showLegendKey val="0"/>
          <c:showVal val="0"/>
          <c:showCatName val="0"/>
          <c:showSerName val="0"/>
          <c:showPercent val="0"/>
          <c:showBubbleSize val="0"/>
        </c:dLbls>
        <c:gapWidth val="150"/>
        <c:axId val="84150144"/>
        <c:axId val="84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4150144"/>
        <c:axId val="84152320"/>
      </c:lineChart>
      <c:dateAx>
        <c:axId val="84150144"/>
        <c:scaling>
          <c:orientation val="minMax"/>
        </c:scaling>
        <c:delete val="1"/>
        <c:axPos val="b"/>
        <c:numFmt formatCode="ge" sourceLinked="1"/>
        <c:majorTickMark val="none"/>
        <c:minorTickMark val="none"/>
        <c:tickLblPos val="none"/>
        <c:crossAx val="84152320"/>
        <c:crosses val="autoZero"/>
        <c:auto val="1"/>
        <c:lblOffset val="100"/>
        <c:baseTimeUnit val="years"/>
      </c:dateAx>
      <c:valAx>
        <c:axId val="841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504.91</c:v>
                </c:pt>
                <c:pt idx="1">
                  <c:v>598.67999999999995</c:v>
                </c:pt>
                <c:pt idx="2">
                  <c:v>595.58000000000004</c:v>
                </c:pt>
                <c:pt idx="3">
                  <c:v>614.94000000000005</c:v>
                </c:pt>
                <c:pt idx="4">
                  <c:v>427.11</c:v>
                </c:pt>
              </c:numCache>
            </c:numRef>
          </c:val>
        </c:ser>
        <c:dLbls>
          <c:showLegendKey val="0"/>
          <c:showVal val="0"/>
          <c:showCatName val="0"/>
          <c:showSerName val="0"/>
          <c:showPercent val="0"/>
          <c:showBubbleSize val="0"/>
        </c:dLbls>
        <c:gapWidth val="150"/>
        <c:axId val="84186240"/>
        <c:axId val="84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4186240"/>
        <c:axId val="84188160"/>
      </c:lineChart>
      <c:dateAx>
        <c:axId val="84186240"/>
        <c:scaling>
          <c:orientation val="minMax"/>
        </c:scaling>
        <c:delete val="1"/>
        <c:axPos val="b"/>
        <c:numFmt formatCode="ge" sourceLinked="1"/>
        <c:majorTickMark val="none"/>
        <c:minorTickMark val="none"/>
        <c:tickLblPos val="none"/>
        <c:crossAx val="84188160"/>
        <c:crosses val="autoZero"/>
        <c:auto val="1"/>
        <c:lblOffset val="100"/>
        <c:baseTimeUnit val="years"/>
      </c:dateAx>
      <c:valAx>
        <c:axId val="84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山口県　柳井市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
        <v>125</v>
      </c>
      <c r="AE8" s="85"/>
      <c r="AF8" s="85"/>
      <c r="AG8" s="85"/>
      <c r="AH8" s="85"/>
      <c r="AI8" s="85"/>
      <c r="AJ8" s="85"/>
      <c r="AK8" s="4"/>
      <c r="AL8" s="79">
        <f>データ!S6</f>
        <v>32865</v>
      </c>
      <c r="AM8" s="79"/>
      <c r="AN8" s="79"/>
      <c r="AO8" s="79"/>
      <c r="AP8" s="79"/>
      <c r="AQ8" s="79"/>
      <c r="AR8" s="79"/>
      <c r="AS8" s="79"/>
      <c r="AT8" s="78">
        <f>データ!T6</f>
        <v>140.05000000000001</v>
      </c>
      <c r="AU8" s="78"/>
      <c r="AV8" s="78"/>
      <c r="AW8" s="78"/>
      <c r="AX8" s="78"/>
      <c r="AY8" s="78"/>
      <c r="AZ8" s="78"/>
      <c r="BA8" s="78"/>
      <c r="BB8" s="78">
        <f>データ!U6</f>
        <v>234.67</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13.75</v>
      </c>
      <c r="Q10" s="78"/>
      <c r="R10" s="78"/>
      <c r="S10" s="78"/>
      <c r="T10" s="78"/>
      <c r="U10" s="78"/>
      <c r="V10" s="78"/>
      <c r="W10" s="78">
        <f>データ!Q6</f>
        <v>74.930000000000007</v>
      </c>
      <c r="X10" s="78"/>
      <c r="Y10" s="78"/>
      <c r="Z10" s="78"/>
      <c r="AA10" s="78"/>
      <c r="AB10" s="78"/>
      <c r="AC10" s="78"/>
      <c r="AD10" s="79">
        <f>データ!R6</f>
        <v>3132</v>
      </c>
      <c r="AE10" s="79"/>
      <c r="AF10" s="79"/>
      <c r="AG10" s="79"/>
      <c r="AH10" s="79"/>
      <c r="AI10" s="79"/>
      <c r="AJ10" s="79"/>
      <c r="AK10" s="2"/>
      <c r="AL10" s="79">
        <f>データ!V6</f>
        <v>4495</v>
      </c>
      <c r="AM10" s="79"/>
      <c r="AN10" s="79"/>
      <c r="AO10" s="79"/>
      <c r="AP10" s="79"/>
      <c r="AQ10" s="79"/>
      <c r="AR10" s="79"/>
      <c r="AS10" s="79"/>
      <c r="AT10" s="78">
        <f>データ!W6</f>
        <v>1.84</v>
      </c>
      <c r="AU10" s="78"/>
      <c r="AV10" s="78"/>
      <c r="AW10" s="78"/>
      <c r="AX10" s="78"/>
      <c r="AY10" s="78"/>
      <c r="AZ10" s="78"/>
      <c r="BA10" s="78"/>
      <c r="BB10" s="78">
        <f>データ!X6</f>
        <v>2442.9299999999998</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123</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352128</v>
      </c>
      <c r="D6" s="33">
        <f t="shared" si="3"/>
        <v>47</v>
      </c>
      <c r="E6" s="33">
        <f t="shared" si="3"/>
        <v>17</v>
      </c>
      <c r="F6" s="33">
        <f t="shared" si="3"/>
        <v>5</v>
      </c>
      <c r="G6" s="33">
        <f t="shared" si="3"/>
        <v>0</v>
      </c>
      <c r="H6" s="33" t="str">
        <f t="shared" si="3"/>
        <v>山口県　柳井市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13.75</v>
      </c>
      <c r="Q6" s="34">
        <f t="shared" si="3"/>
        <v>74.930000000000007</v>
      </c>
      <c r="R6" s="34">
        <f t="shared" si="3"/>
        <v>3132</v>
      </c>
      <c r="S6" s="34">
        <f t="shared" si="3"/>
        <v>32865</v>
      </c>
      <c r="T6" s="34">
        <f t="shared" si="3"/>
        <v>140.05000000000001</v>
      </c>
      <c r="U6" s="34">
        <f t="shared" si="3"/>
        <v>234.67</v>
      </c>
      <c r="V6" s="34">
        <f t="shared" si="3"/>
        <v>4495</v>
      </c>
      <c r="W6" s="34">
        <f t="shared" si="3"/>
        <v>1.84</v>
      </c>
      <c r="X6" s="34">
        <f t="shared" si="3"/>
        <v>2442.9299999999998</v>
      </c>
      <c r="Y6" s="35">
        <f>IF(Y7="",NA(),Y7)</f>
        <v>57.47</v>
      </c>
      <c r="Z6" s="35">
        <f t="shared" ref="Z6:AH6" si="4">IF(Z7="",NA(),Z7)</f>
        <v>62.52</v>
      </c>
      <c r="AA6" s="35">
        <f t="shared" si="4"/>
        <v>62.52</v>
      </c>
      <c r="AB6" s="35">
        <f t="shared" si="4"/>
        <v>62.91</v>
      </c>
      <c r="AC6" s="35">
        <f t="shared" si="4"/>
        <v>62.64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1117.8800000000001</v>
      </c>
      <c r="BG6" s="35">
        <f t="shared" ref="BG6:BO6" si="7">IF(BG7="",NA(),BG7)</f>
        <v>1101.99</v>
      </c>
      <c r="BH6" s="35">
        <f t="shared" si="7"/>
        <v>1033.6600000000001</v>
      </c>
      <c r="BI6" s="35">
        <f t="shared" si="7"/>
        <v>960.26</v>
      </c>
      <c r="BJ6" s="35">
        <f t="shared" si="7"/>
        <v>1.56</v>
      </c>
      <c r="BK6" s="35">
        <f t="shared" si="7"/>
        <v>1197.82</v>
      </c>
      <c r="BL6" s="35">
        <f t="shared" si="7"/>
        <v>1126.77</v>
      </c>
      <c r="BM6" s="35">
        <f t="shared" si="7"/>
        <v>1044.8</v>
      </c>
      <c r="BN6" s="35">
        <f t="shared" si="7"/>
        <v>1081.8</v>
      </c>
      <c r="BO6" s="35">
        <f t="shared" si="7"/>
        <v>974.93</v>
      </c>
      <c r="BP6" s="34" t="str">
        <f>IF(BP7="","",IF(BP7="-","【-】","【"&amp;SUBSTITUTE(TEXT(BP7,"#,##0.00"),"-","△")&amp;"】"))</f>
        <v>【914.53】</v>
      </c>
      <c r="BQ6" s="35">
        <f>IF(BQ7="",NA(),BQ7)</f>
        <v>32.81</v>
      </c>
      <c r="BR6" s="35">
        <f t="shared" ref="BR6:BZ6" si="8">IF(BR7="",NA(),BR7)</f>
        <v>27.74</v>
      </c>
      <c r="BS6" s="35">
        <f t="shared" si="8"/>
        <v>28.46</v>
      </c>
      <c r="BT6" s="35">
        <f t="shared" si="8"/>
        <v>27.82</v>
      </c>
      <c r="BU6" s="35">
        <f t="shared" si="8"/>
        <v>40.28</v>
      </c>
      <c r="BV6" s="35">
        <f t="shared" si="8"/>
        <v>51.03</v>
      </c>
      <c r="BW6" s="35">
        <f t="shared" si="8"/>
        <v>50.9</v>
      </c>
      <c r="BX6" s="35">
        <f t="shared" si="8"/>
        <v>50.82</v>
      </c>
      <c r="BY6" s="35">
        <f t="shared" si="8"/>
        <v>52.19</v>
      </c>
      <c r="BZ6" s="35">
        <f t="shared" si="8"/>
        <v>55.32</v>
      </c>
      <c r="CA6" s="34" t="str">
        <f>IF(CA7="","",IF(CA7="-","【-】","【"&amp;SUBSTITUTE(TEXT(CA7,"#,##0.00"),"-","△")&amp;"】"))</f>
        <v>【55.73】</v>
      </c>
      <c r="CB6" s="35">
        <f>IF(CB7="",NA(),CB7)</f>
        <v>504.91</v>
      </c>
      <c r="CC6" s="35">
        <f t="shared" ref="CC6:CK6" si="9">IF(CC7="",NA(),CC7)</f>
        <v>598.67999999999995</v>
      </c>
      <c r="CD6" s="35">
        <f t="shared" si="9"/>
        <v>595.58000000000004</v>
      </c>
      <c r="CE6" s="35">
        <f t="shared" si="9"/>
        <v>614.94000000000005</v>
      </c>
      <c r="CF6" s="35">
        <f t="shared" si="9"/>
        <v>427.11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39.33</v>
      </c>
      <c r="CN6" s="35">
        <f t="shared" ref="CN6:CV6" si="10">IF(CN7="",NA(),CN7)</f>
        <v>57.16</v>
      </c>
      <c r="CO6" s="35">
        <f t="shared" si="10"/>
        <v>57.26</v>
      </c>
      <c r="CP6" s="35">
        <f t="shared" si="10"/>
        <v>56.22</v>
      </c>
      <c r="CQ6" s="35">
        <f t="shared" si="10"/>
        <v>57.65</v>
      </c>
      <c r="CR6" s="35">
        <f t="shared" si="10"/>
        <v>54.74</v>
      </c>
      <c r="CS6" s="35">
        <f t="shared" si="10"/>
        <v>53.78</v>
      </c>
      <c r="CT6" s="35">
        <f t="shared" si="10"/>
        <v>53.24</v>
      </c>
      <c r="CU6" s="35">
        <f t="shared" si="10"/>
        <v>52.31</v>
      </c>
      <c r="CV6" s="35">
        <f t="shared" si="10"/>
        <v>60.65</v>
      </c>
      <c r="CW6" s="34" t="str">
        <f>IF(CW7="","",IF(CW7="-","【-】","【"&amp;SUBSTITUTE(TEXT(CW7,"#,##0.00"),"-","△")&amp;"】"))</f>
        <v>【59.15】</v>
      </c>
      <c r="CX6" s="35">
        <f>IF(CX7="",NA(),CX7)</f>
        <v>80.16</v>
      </c>
      <c r="CY6" s="35">
        <f t="shared" ref="CY6:DG6" si="11">IF(CY7="",NA(),CY7)</f>
        <v>81.099999999999994</v>
      </c>
      <c r="CZ6" s="35">
        <f t="shared" si="11"/>
        <v>82.36</v>
      </c>
      <c r="DA6" s="35">
        <f t="shared" si="11"/>
        <v>81.81</v>
      </c>
      <c r="DB6" s="35">
        <f t="shared" si="11"/>
        <v>82.65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352128</v>
      </c>
      <c r="D7" s="37">
        <v>47</v>
      </c>
      <c r="E7" s="37">
        <v>17</v>
      </c>
      <c r="F7" s="37">
        <v>5</v>
      </c>
      <c r="G7" s="37">
        <v>0</v>
      </c>
      <c r="H7" s="37" t="s">
        <v>110</v>
      </c>
      <c r="I7" s="37" t="s">
        <v>111</v>
      </c>
      <c r="J7" s="37" t="s">
        <v>112</v>
      </c>
      <c r="K7" s="37" t="s">
        <v>113</v>
      </c>
      <c r="L7" s="37" t="s">
        <v>114</v>
      </c>
      <c r="M7" s="37"/>
      <c r="N7" s="38" t="s">
        <v>115</v>
      </c>
      <c r="O7" s="38" t="s">
        <v>116</v>
      </c>
      <c r="P7" s="38">
        <v>13.75</v>
      </c>
      <c r="Q7" s="38">
        <v>74.930000000000007</v>
      </c>
      <c r="R7" s="38">
        <v>3132</v>
      </c>
      <c r="S7" s="38">
        <v>32865</v>
      </c>
      <c r="T7" s="38">
        <v>140.05000000000001</v>
      </c>
      <c r="U7" s="38">
        <v>234.67</v>
      </c>
      <c r="V7" s="38">
        <v>4495</v>
      </c>
      <c r="W7" s="38">
        <v>1.84</v>
      </c>
      <c r="X7" s="38">
        <v>2442.9299999999998</v>
      </c>
      <c r="Y7" s="38">
        <v>57.47</v>
      </c>
      <c r="Z7" s="38">
        <v>62.52</v>
      </c>
      <c r="AA7" s="38">
        <v>62.52</v>
      </c>
      <c r="AB7" s="38">
        <v>62.91</v>
      </c>
      <c r="AC7" s="38">
        <v>62.64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1117.8800000000001</v>
      </c>
      <c r="BG7" s="38">
        <v>1101.99</v>
      </c>
      <c r="BH7" s="38">
        <v>1033.6600000000001</v>
      </c>
      <c r="BI7" s="38">
        <v>960.26</v>
      </c>
      <c r="BJ7" s="38">
        <v>1.56</v>
      </c>
      <c r="BK7" s="38">
        <v>1197.82</v>
      </c>
      <c r="BL7" s="38">
        <v>1126.77</v>
      </c>
      <c r="BM7" s="38">
        <v>1044.8</v>
      </c>
      <c r="BN7" s="38">
        <v>1081.8</v>
      </c>
      <c r="BO7" s="38">
        <v>974.93</v>
      </c>
      <c r="BP7" s="38">
        <v>914.53</v>
      </c>
      <c r="BQ7" s="38">
        <v>32.81</v>
      </c>
      <c r="BR7" s="38">
        <v>27.74</v>
      </c>
      <c r="BS7" s="38">
        <v>28.46</v>
      </c>
      <c r="BT7" s="38">
        <v>27.82</v>
      </c>
      <c r="BU7" s="38">
        <v>40.28</v>
      </c>
      <c r="BV7" s="38">
        <v>51.03</v>
      </c>
      <c r="BW7" s="38">
        <v>50.9</v>
      </c>
      <c r="BX7" s="38">
        <v>50.82</v>
      </c>
      <c r="BY7" s="38">
        <v>52.19</v>
      </c>
      <c r="BZ7" s="38">
        <v>55.32</v>
      </c>
      <c r="CA7" s="38">
        <v>55.73</v>
      </c>
      <c r="CB7" s="38">
        <v>504.91</v>
      </c>
      <c r="CC7" s="38">
        <v>598.67999999999995</v>
      </c>
      <c r="CD7" s="38">
        <v>595.58000000000004</v>
      </c>
      <c r="CE7" s="38">
        <v>614.94000000000005</v>
      </c>
      <c r="CF7" s="38">
        <v>427.11</v>
      </c>
      <c r="CG7" s="38">
        <v>289.60000000000002</v>
      </c>
      <c r="CH7" s="38">
        <v>293.27</v>
      </c>
      <c r="CI7" s="38">
        <v>300.52</v>
      </c>
      <c r="CJ7" s="38">
        <v>296.14</v>
      </c>
      <c r="CK7" s="38">
        <v>283.17</v>
      </c>
      <c r="CL7" s="38">
        <v>276.77999999999997</v>
      </c>
      <c r="CM7" s="38">
        <v>39.33</v>
      </c>
      <c r="CN7" s="38">
        <v>57.16</v>
      </c>
      <c r="CO7" s="38">
        <v>57.26</v>
      </c>
      <c r="CP7" s="38">
        <v>56.22</v>
      </c>
      <c r="CQ7" s="38">
        <v>57.65</v>
      </c>
      <c r="CR7" s="38">
        <v>54.74</v>
      </c>
      <c r="CS7" s="38">
        <v>53.78</v>
      </c>
      <c r="CT7" s="38">
        <v>53.24</v>
      </c>
      <c r="CU7" s="38">
        <v>52.31</v>
      </c>
      <c r="CV7" s="38">
        <v>60.65</v>
      </c>
      <c r="CW7" s="38">
        <v>59.15</v>
      </c>
      <c r="CX7" s="38">
        <v>80.16</v>
      </c>
      <c r="CY7" s="38">
        <v>81.099999999999994</v>
      </c>
      <c r="CZ7" s="38">
        <v>82.36</v>
      </c>
      <c r="DA7" s="38">
        <v>81.81</v>
      </c>
      <c r="DB7" s="38">
        <v>82.65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2018-02-02T01:25:37Z</cp:lastPrinted>
  <dcterms:created xsi:type="dcterms:W3CDTF">2017-12-25T02:32:14Z</dcterms:created>
  <dcterms:modified xsi:type="dcterms:W3CDTF">2018-02-28T06:17:03Z</dcterms:modified>
  <cp:category/>
</cp:coreProperties>
</file>