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財政課\財政課\準公・公営企業関係\公営企業\H30\H30.04.05_平成28年度決算経営比較分析表（観光・駐車場）のホームページ掲載日について\"/>
    </mc:Choice>
  </mc:AlternateContent>
  <workbookProtection workbookPassword="B319" lockStructure="1"/>
  <bookViews>
    <workbookView xWindow="0" yWindow="0" windowWidth="28800" windowHeight="1198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MI76" i="4" l="1"/>
  <c r="HJ51" i="4"/>
  <c r="MA30" i="4"/>
  <c r="CS30" i="4"/>
  <c r="MA51" i="4"/>
  <c r="IT76" i="4"/>
  <c r="CS51" i="4"/>
  <c r="HJ30" i="4"/>
  <c r="BZ76" i="4"/>
  <c r="C11" i="5"/>
  <c r="D11" i="5"/>
  <c r="E11" i="5"/>
  <c r="B11" i="5"/>
  <c r="BK76" i="4" l="1"/>
  <c r="LH51" i="4"/>
  <c r="BZ30" i="4"/>
  <c r="LT76" i="4"/>
  <c r="GQ51" i="4"/>
  <c r="LH30" i="4"/>
  <c r="IE76" i="4"/>
  <c r="BZ51" i="4"/>
  <c r="GQ30" i="4"/>
  <c r="BG51" i="4"/>
  <c r="BG30" i="4"/>
  <c r="AV76" i="4"/>
  <c r="KO51" i="4"/>
  <c r="FX51" i="4"/>
  <c r="KO30" i="4"/>
  <c r="HP76" i="4"/>
  <c r="LE76" i="4"/>
  <c r="FX30" i="4"/>
  <c r="KP76" i="4"/>
  <c r="HA76" i="4"/>
  <c r="AN51" i="4"/>
  <c r="FE30" i="4"/>
  <c r="JV30" i="4"/>
  <c r="AN30" i="4"/>
  <c r="JV51" i="4"/>
  <c r="FE51" i="4"/>
  <c r="AG76" i="4"/>
  <c r="R76" i="4"/>
  <c r="KA76" i="4"/>
  <c r="EL51" i="4"/>
  <c r="JC30" i="4"/>
  <c r="GL76" i="4"/>
  <c r="U51" i="4"/>
  <c r="EL30" i="4"/>
  <c r="U30" i="4"/>
  <c r="JC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<sst xmlns="http://schemas.openxmlformats.org/spreadsheetml/2006/main" count="287" uniqueCount="135">
  <si>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</si>
  <si>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</si>
  <si>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</si>
  <si>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</si>
  <si>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</si>
  <si>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</si>
  <si>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</si>
  <si>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</si>
  <si>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</si>
  <si>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</si>
  <si>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</si>
  <si>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</si>
  <si>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</si>
  <si>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</si>
  <si>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</si>
  <si>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</si>
  <si>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</si>
  <si>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</si>
  <si>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</si>
  <si>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</si>
  <si>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</si>
  <si>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</si>
  <si>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</si>
  <si>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</si>
  <si>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</si>
  <si>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</si>
  <si>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</si>
  <si>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</si>
  <si>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</si>
  <si>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</si>
  <si>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</si>
  <si>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</si>
  <si>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</si>
  <si>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</si>
  <si>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</si>
  <si>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</si>
  <si>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</si>
  <si>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</si>
  <si>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</si>
  <si>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</si>
  <si>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</si>
  <si>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</si>
  <si>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</si>
  <si>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</si>
  <si>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</si>
  <si>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</si>
  <si>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</si>
  <si>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</si>
  <si>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</si>
  <si>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</si>
  <si>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</si>
  <si>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</si>
  <si>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</si>
  <si>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</si>
  <si>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</si>
  <si>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</si>
  <si>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</si>
  <si>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</si>
  <si>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</si>
  <si>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</si>
  <si>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</si>
  <si>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</si>
  <si>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</si>
  <si>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</si>
  <si>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</si>
  <si>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</si>
  <si>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</si>
  <si>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</si>
  <si>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</si>
  <si>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</si>
  <si>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</si>
  <si>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</si>
  <si>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</si>
  <si>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</si>
  <si>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</si>
  <si>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</si>
  <si>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</si>
  <si>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</si>
  <si>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</si>
  <si>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</si>
  <si>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</si>
  <si>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</si>
  <si>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</si>
  <si>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</si>
  <si>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</si>
  <si>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</si>
  <si>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</si>
  <si>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</si>
  <si>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</si>
  <si>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</si>
  <si>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</si>
  <si>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</si>
  <si>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</si>
  <si>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</si>
  <si>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</si>
  <si>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</si>
  <si>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</si>
  <si>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</si>
  <si>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</si>
  <si>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</si>
  <si>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</si>
  <si>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</si>
  <si>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</si>
  <si>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</si>
  <si>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</si>
  <si>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</si>
  <si>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</si>
  <si>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</si>
  <si>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</si>
  <si>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</si>
  <si>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</si>
  <si>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</si>
  <si>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</si>
  <si>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柳井市</t>
  </si>
  <si>
    <t>柳井駅南駐車場</t>
  </si>
  <si>
    <t>法非適用</t>
  </si>
  <si>
    <t>駐車場整備事業</t>
  </si>
  <si>
    <t>-</t>
  </si>
  <si>
    <t>Ａ３Ｂ１</t>
  </si>
  <si>
    <t>該当数値なし</t>
  </si>
  <si>
    <t>その他駐車場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</si>
  <si>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</si>
  <si>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</si>
  <si>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</si>
  <si>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</si>
  <si>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</si>
  <si>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</si>
  <si>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</si>
  <si>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</si>
  <si>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</si>
  <si>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⑧特に設備等を有しておらず設備投資が必要になる見込みは少ない。⑩起債の借入れはない。</t>
    <rPh sb="1" eb="2">
      <t>トク</t>
    </rPh>
    <rPh sb="3" eb="5">
      <t>セツビ</t>
    </rPh>
    <rPh sb="5" eb="6">
      <t>トウ</t>
    </rPh>
    <rPh sb="7" eb="8">
      <t>ユウ</t>
    </rPh>
    <rPh sb="13" eb="15">
      <t>セツビ</t>
    </rPh>
    <rPh sb="15" eb="17">
      <t>トウシ</t>
    </rPh>
    <rPh sb="18" eb="20">
      <t>ヒツヨウ</t>
    </rPh>
    <rPh sb="23" eb="25">
      <t>ミコ</t>
    </rPh>
    <rPh sb="27" eb="28">
      <t>スク</t>
    </rPh>
    <rPh sb="32" eb="34">
      <t>キサイ</t>
    </rPh>
    <rPh sb="35" eb="36">
      <t>カ</t>
    </rPh>
    <rPh sb="36" eb="37">
      <t>イ</t>
    </rPh>
    <phoneticPr fontId="6"/>
  </si>
  <si>
    <t>利用者は近隣商業施設の従業員が多数を占めており、施設内店舗の撤退等により駐車場利用率が減少傾向にある。</t>
    <rPh sb="24" eb="26">
      <t>シセツ</t>
    </rPh>
    <rPh sb="26" eb="27">
      <t>ナイ</t>
    </rPh>
    <rPh sb="36" eb="39">
      <t>チュウシャジョウ</t>
    </rPh>
    <phoneticPr fontId="6"/>
  </si>
  <si>
    <t>①広場式駐車場に月極めの駐車場であり、無人で設置機器等もないことからほとんど費用が掛からないため、収益性は高いといえる。ただ、商業施設に近い駐車場で、利用者は商業施設の従業員が多数を占めており、店舗の撤退等により契約者が減少傾向にある。②③他会計からの繰入金なし。④経費がかからないため収益性が高い。ただし、稼働率が減少の一途をたどっており、駐車場存廃の検討を要すると考えている。⑤利用者は近隣商業施設の従業員が大多数を占めており、店舗の撤退等により利用率が減少傾向にある。今後の動向を見極めながら、駐車場存廃の検討が必要。</t>
    <rPh sb="1" eb="3">
      <t>ヒロバ</t>
    </rPh>
    <rPh sb="3" eb="4">
      <t>シキ</t>
    </rPh>
    <rPh sb="4" eb="7">
      <t>チュウシャジョウ</t>
    </rPh>
    <rPh sb="8" eb="10">
      <t>ツキギ</t>
    </rPh>
    <rPh sb="12" eb="15">
      <t>チュウシャジョウ</t>
    </rPh>
    <rPh sb="19" eb="21">
      <t>ムジン</t>
    </rPh>
    <rPh sb="22" eb="24">
      <t>セッチ</t>
    </rPh>
    <rPh sb="24" eb="26">
      <t>キキ</t>
    </rPh>
    <rPh sb="26" eb="27">
      <t>トウ</t>
    </rPh>
    <rPh sb="38" eb="40">
      <t>ヒヨウ</t>
    </rPh>
    <rPh sb="41" eb="42">
      <t>カ</t>
    </rPh>
    <rPh sb="49" eb="52">
      <t>シュウエキセイ</t>
    </rPh>
    <rPh sb="53" eb="54">
      <t>タカ</t>
    </rPh>
    <rPh sb="63" eb="65">
      <t>ショウギョウ</t>
    </rPh>
    <rPh sb="65" eb="67">
      <t>シセツ</t>
    </rPh>
    <rPh sb="68" eb="69">
      <t>チカ</t>
    </rPh>
    <rPh sb="70" eb="73">
      <t>チュウシャジョウ</t>
    </rPh>
    <rPh sb="75" eb="78">
      <t>リヨウシャ</t>
    </rPh>
    <rPh sb="79" eb="81">
      <t>ショウギョウ</t>
    </rPh>
    <rPh sb="81" eb="83">
      <t>シセツ</t>
    </rPh>
    <rPh sb="84" eb="87">
      <t>ジュウギョウイン</t>
    </rPh>
    <rPh sb="91" eb="92">
      <t>シ</t>
    </rPh>
    <rPh sb="97" eb="99">
      <t>テンポ</t>
    </rPh>
    <rPh sb="100" eb="102">
      <t>テッタイ</t>
    </rPh>
    <rPh sb="102" eb="103">
      <t>トウ</t>
    </rPh>
    <rPh sb="106" eb="109">
      <t>ケイヤクシャ</t>
    </rPh>
    <rPh sb="110" eb="112">
      <t>ゲンショウ</t>
    </rPh>
    <rPh sb="112" eb="114">
      <t>ケイコウ</t>
    </rPh>
    <rPh sb="120" eb="121">
      <t>タ</t>
    </rPh>
    <rPh sb="121" eb="123">
      <t>カイケイ</t>
    </rPh>
    <rPh sb="126" eb="128">
      <t>クリイレ</t>
    </rPh>
    <rPh sb="128" eb="129">
      <t>キン</t>
    </rPh>
    <rPh sb="133" eb="135">
      <t>ケイヒ</t>
    </rPh>
    <rPh sb="143" eb="146">
      <t>シュウエキセイ</t>
    </rPh>
    <rPh sb="147" eb="148">
      <t>タカ</t>
    </rPh>
    <rPh sb="154" eb="156">
      <t>カドウ</t>
    </rPh>
    <rPh sb="156" eb="157">
      <t>リツ</t>
    </rPh>
    <rPh sb="158" eb="160">
      <t>ゲンショウ</t>
    </rPh>
    <rPh sb="161" eb="163">
      <t>イット</t>
    </rPh>
    <rPh sb="171" eb="174">
      <t>チュウシャジョウ</t>
    </rPh>
    <rPh sb="195" eb="197">
      <t>キンリン</t>
    </rPh>
    <rPh sb="225" eb="228">
      <t>リヨウリツ</t>
    </rPh>
    <rPh sb="229" eb="231">
      <t>ゲンショウ</t>
    </rPh>
    <rPh sb="237" eb="239">
      <t>コンゴ</t>
    </rPh>
    <rPh sb="240" eb="242">
      <t>ドウコウ</t>
    </rPh>
    <rPh sb="243" eb="245">
      <t>ミキワ</t>
    </rPh>
    <phoneticPr fontId="6"/>
  </si>
  <si>
    <t>収入金額は小さいが、駐車場運営に係る経費がほとんどかからないため黒字である。しかし、近隣には遊休地も多く小規模ではあるが個人や民間が駐車場として貸出していることもあり、今後は当該駐車場の必要性及び存廃について見極める必要があると考えている。</t>
    <rPh sb="0" eb="2">
      <t>シュウニュウ</t>
    </rPh>
    <rPh sb="2" eb="4">
      <t>キンガク</t>
    </rPh>
    <rPh sb="5" eb="6">
      <t>チイ</t>
    </rPh>
    <rPh sb="10" eb="13">
      <t>チュウシャジョウ</t>
    </rPh>
    <rPh sb="13" eb="15">
      <t>ウンエイ</t>
    </rPh>
    <rPh sb="16" eb="17">
      <t>カカ</t>
    </rPh>
    <rPh sb="52" eb="55">
      <t>ショウキボ</t>
    </rPh>
    <rPh sb="84" eb="86">
      <t>コンゴ</t>
    </rPh>
    <rPh sb="87" eb="89">
      <t>トウガイ</t>
    </rPh>
    <rPh sb="89" eb="92">
      <t>チュウシャジョウ</t>
    </rPh>
    <rPh sb="93" eb="96">
      <t>ヒツヨウセイ</t>
    </rPh>
    <rPh sb="96" eb="97">
      <t>オヨ</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</si>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</sst>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252.9</c:v>
                </c:pt>
                <c:pt idx="1">
                  <c:v>1171</c:v>
                </c:pt>
                <c:pt idx="2">
                  <c:v>698.7</c:v>
                </c:pt>
                <c:pt idx="3">
                  <c:v>614.70000000000005</c:v>
                </c:pt>
                <c:pt idx="4">
                  <c:v>329.5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53996288"/>
        <c:axId val="1539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53996288"/>
        <c:axId val="153998464"/>
      </c:lineChart>
      <c:dateAx>
        <c:axId val="153996288"/>
        <c:scaling>
          <c:orientation val="minMax"/>
        </c:scaling>
        <c:delete val="1"/>
        <c:axPos val="b"/>
        <c:numFmt formatCode="ge" sourceLinked="1"/>
        <c:majorTickMark val="none"/>
        <c:minorTickMark val="none"/>
        <c:tickLblPos val="none"/>
        <c:crossAx val="153998464"/>
        <c:crosses val="autoZero"/>
        <c:auto val="1"/>
        <c:lblOffset val="100"/>
        <c:baseTimeUnit val="years"/>
      </c:dateAx>
      <c:valAx>
        <c:axId val="15399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99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4798720"/>
        <c:axId val="15480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4798720"/>
        <c:axId val="154804992"/>
      </c:lineChart>
      <c:dateAx>
        <c:axId val="154798720"/>
        <c:scaling>
          <c:orientation val="minMax"/>
        </c:scaling>
        <c:delete val="1"/>
        <c:axPos val="b"/>
        <c:numFmt formatCode="ge" sourceLinked="1"/>
        <c:majorTickMark val="none"/>
        <c:minorTickMark val="none"/>
        <c:tickLblPos val="none"/>
        <c:crossAx val="154804992"/>
        <c:crosses val="autoZero"/>
        <c:auto val="1"/>
        <c:lblOffset val="100"/>
        <c:baseTimeUnit val="years"/>
      </c:dateAx>
      <c:valAx>
        <c:axId val="15480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7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843392"/>
        <c:axId val="1548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843392"/>
        <c:axId val="154845568"/>
      </c:lineChart>
      <c:dateAx>
        <c:axId val="154843392"/>
        <c:scaling>
          <c:orientation val="minMax"/>
        </c:scaling>
        <c:delete val="1"/>
        <c:axPos val="b"/>
        <c:numFmt formatCode="ge" sourceLinked="1"/>
        <c:majorTickMark val="none"/>
        <c:minorTickMark val="none"/>
        <c:tickLblPos val="none"/>
        <c:crossAx val="154845568"/>
        <c:crosses val="autoZero"/>
        <c:auto val="1"/>
        <c:lblOffset val="100"/>
        <c:baseTimeUnit val="years"/>
      </c:dateAx>
      <c:valAx>
        <c:axId val="15484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4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871680"/>
        <c:axId val="1548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871680"/>
        <c:axId val="154894336"/>
      </c:lineChart>
      <c:dateAx>
        <c:axId val="154871680"/>
        <c:scaling>
          <c:orientation val="minMax"/>
        </c:scaling>
        <c:delete val="1"/>
        <c:axPos val="b"/>
        <c:numFmt formatCode="ge" sourceLinked="1"/>
        <c:majorTickMark val="none"/>
        <c:minorTickMark val="none"/>
        <c:tickLblPos val="none"/>
        <c:crossAx val="154894336"/>
        <c:crosses val="autoZero"/>
        <c:auto val="1"/>
        <c:lblOffset val="100"/>
        <c:baseTimeUnit val="years"/>
      </c:dateAx>
      <c:valAx>
        <c:axId val="15489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7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89.1</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945024"/>
        <c:axId val="1549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945024"/>
        <c:axId val="154946944"/>
      </c:lineChart>
      <c:dateAx>
        <c:axId val="154945024"/>
        <c:scaling>
          <c:orientation val="minMax"/>
        </c:scaling>
        <c:delete val="1"/>
        <c:axPos val="b"/>
        <c:numFmt formatCode="ge" sourceLinked="1"/>
        <c:majorTickMark val="none"/>
        <c:minorTickMark val="none"/>
        <c:tickLblPos val="none"/>
        <c:crossAx val="154946944"/>
        <c:crosses val="autoZero"/>
        <c:auto val="1"/>
        <c:lblOffset val="100"/>
        <c:baseTimeUnit val="years"/>
      </c:dateAx>
      <c:valAx>
        <c:axId val="1549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84</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5133056"/>
        <c:axId val="1551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5133056"/>
        <c:axId val="155134976"/>
      </c:lineChart>
      <c:dateAx>
        <c:axId val="155133056"/>
        <c:scaling>
          <c:orientation val="minMax"/>
        </c:scaling>
        <c:delete val="1"/>
        <c:axPos val="b"/>
        <c:numFmt formatCode="ge" sourceLinked="1"/>
        <c:majorTickMark val="none"/>
        <c:minorTickMark val="none"/>
        <c:tickLblPos val="none"/>
        <c:crossAx val="155134976"/>
        <c:crosses val="autoZero"/>
        <c:auto val="1"/>
        <c:lblOffset val="100"/>
        <c:baseTimeUnit val="years"/>
      </c:dateAx>
      <c:valAx>
        <c:axId val="15513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3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77.3</c:v>
                </c:pt>
                <c:pt idx="1">
                  <c:v>69.7</c:v>
                </c:pt>
                <c:pt idx="2">
                  <c:v>57.6</c:v>
                </c:pt>
                <c:pt idx="3">
                  <c:v>51.5</c:v>
                </c:pt>
                <c:pt idx="4">
                  <c:v>43.9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5276032"/>
        <c:axId val="1552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5276032"/>
        <c:axId val="155277952"/>
      </c:lineChart>
      <c:dateAx>
        <c:axId val="155276032"/>
        <c:scaling>
          <c:orientation val="minMax"/>
        </c:scaling>
        <c:delete val="1"/>
        <c:axPos val="b"/>
        <c:numFmt formatCode="ge" sourceLinked="1"/>
        <c:majorTickMark val="none"/>
        <c:minorTickMark val="none"/>
        <c:tickLblPos val="none"/>
        <c:crossAx val="155277952"/>
        <c:crosses val="autoZero"/>
        <c:auto val="1"/>
        <c:lblOffset val="100"/>
        <c:baseTimeUnit val="years"/>
      </c:dateAx>
      <c:valAx>
        <c:axId val="1552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7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38.9</c:v>
                </c:pt>
                <c:pt idx="1">
                  <c:v>91.5</c:v>
                </c:pt>
                <c:pt idx="2">
                  <c:v>85.7</c:v>
                </c:pt>
                <c:pt idx="3">
                  <c:v>83.7</c:v>
                </c:pt>
                <c:pt idx="4">
                  <c:v>69.7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464064"/>
        <c:axId val="1554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464064"/>
        <c:axId val="155465984"/>
      </c:lineChart>
      <c:dateAx>
        <c:axId val="155464064"/>
        <c:scaling>
          <c:orientation val="minMax"/>
        </c:scaling>
        <c:delete val="1"/>
        <c:axPos val="b"/>
        <c:numFmt formatCode="ge" sourceLinked="1"/>
        <c:majorTickMark val="none"/>
        <c:minorTickMark val="none"/>
        <c:tickLblPos val="none"/>
        <c:crossAx val="155465984"/>
        <c:crosses val="autoZero"/>
        <c:auto val="1"/>
        <c:lblOffset val="100"/>
        <c:baseTimeUnit val="years"/>
      </c:dateAx>
      <c:valAx>
        <c:axId val="15546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1123</c:v>
                </c:pt>
                <c:pt idx="1">
                  <c:v>2367</c:v>
                </c:pt>
                <c:pt idx="2">
                  <c:v>1886</c:v>
                </c:pt>
                <c:pt idx="3">
                  <c:v>1678</c:v>
                </c:pt>
                <c:pt idx="4">
                  <c:v>1150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537408"/>
        <c:axId val="1555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537408"/>
        <c:axId val="155539328"/>
      </c:lineChart>
      <c:dateAx>
        <c:axId val="155537408"/>
        <c:scaling>
          <c:orientation val="minMax"/>
        </c:scaling>
        <c:delete val="1"/>
        <c:axPos val="b"/>
        <c:numFmt formatCode="ge" sourceLinked="1"/>
        <c:majorTickMark val="none"/>
        <c:minorTickMark val="none"/>
        <c:tickLblPos val="none"/>
        <c:crossAx val="155539328"/>
        <c:crosses val="autoZero"/>
        <c:auto val="1"/>
        <c:lblOffset val="100"/>
        <c:baseTimeUnit val="years"/>
      </c:dateAx>
      <c:valAx>
        <c:axId val="155539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53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山口県柳井市　柳井駅南駐車場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887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66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252.9</v>
      </c>
      <c r="V31" s="111"/>
      <c r="W31" s="111"/>
      <c r="X31" s="111"/>
      <c r="Y31" s="111"/>
      <c r="Z31" s="111"/>
      <c r="AA31" s="111"/>
      <c r="AB31" s="111"/>
      <c r="AC31" s="111"/>
      <c r="AD31" s="111"/>
      <c r="AE31" s="111"/>
      <c r="AF31" s="111"/>
      <c r="AG31" s="111"/>
      <c r="AH31" s="111"/>
      <c r="AI31" s="111"/>
      <c r="AJ31" s="111"/>
      <c r="AK31" s="111"/>
      <c r="AL31" s="111"/>
      <c r="AM31" s="111"/>
      <c r="AN31" s="111">
        <f>データ!Z7</f>
        <v>1171</v>
      </c>
      <c r="AO31" s="111"/>
      <c r="AP31" s="111"/>
      <c r="AQ31" s="111"/>
      <c r="AR31" s="111"/>
      <c r="AS31" s="111"/>
      <c r="AT31" s="111"/>
      <c r="AU31" s="111"/>
      <c r="AV31" s="111"/>
      <c r="AW31" s="111"/>
      <c r="AX31" s="111"/>
      <c r="AY31" s="111"/>
      <c r="AZ31" s="111"/>
      <c r="BA31" s="111"/>
      <c r="BB31" s="111"/>
      <c r="BC31" s="111"/>
      <c r="BD31" s="111"/>
      <c r="BE31" s="111"/>
      <c r="BF31" s="111"/>
      <c r="BG31" s="111">
        <f>データ!AA7</f>
        <v>698.7</v>
      </c>
      <c r="BH31" s="111"/>
      <c r="BI31" s="111"/>
      <c r="BJ31" s="111"/>
      <c r="BK31" s="111"/>
      <c r="BL31" s="111"/>
      <c r="BM31" s="111"/>
      <c r="BN31" s="111"/>
      <c r="BO31" s="111"/>
      <c r="BP31" s="111"/>
      <c r="BQ31" s="111"/>
      <c r="BR31" s="111"/>
      <c r="BS31" s="111"/>
      <c r="BT31" s="111"/>
      <c r="BU31" s="111"/>
      <c r="BV31" s="111"/>
      <c r="BW31" s="111"/>
      <c r="BX31" s="111"/>
      <c r="BY31" s="111"/>
      <c r="BZ31" s="111">
        <f>データ!AB7</f>
        <v>614.70000000000005</v>
      </c>
      <c r="CA31" s="111"/>
      <c r="CB31" s="111"/>
      <c r="CC31" s="111"/>
      <c r="CD31" s="111"/>
      <c r="CE31" s="111"/>
      <c r="CF31" s="111"/>
      <c r="CG31" s="111"/>
      <c r="CH31" s="111"/>
      <c r="CI31" s="111"/>
      <c r="CJ31" s="111"/>
      <c r="CK31" s="111"/>
      <c r="CL31" s="111"/>
      <c r="CM31" s="111"/>
      <c r="CN31" s="111"/>
      <c r="CO31" s="111"/>
      <c r="CP31" s="111"/>
      <c r="CQ31" s="111"/>
      <c r="CR31" s="111"/>
      <c r="CS31" s="111">
        <f>データ!AC7</f>
        <v>329.5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89.1</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77.3</v>
      </c>
      <c r="JD31" s="82"/>
      <c r="JE31" s="82"/>
      <c r="JF31" s="82"/>
      <c r="JG31" s="82"/>
      <c r="JH31" s="82"/>
      <c r="JI31" s="82"/>
      <c r="JJ31" s="82"/>
      <c r="JK31" s="82"/>
      <c r="JL31" s="82"/>
      <c r="JM31" s="82"/>
      <c r="JN31" s="82"/>
      <c r="JO31" s="82"/>
      <c r="JP31" s="82"/>
      <c r="JQ31" s="82"/>
      <c r="JR31" s="82"/>
      <c r="JS31" s="82"/>
      <c r="JT31" s="82"/>
      <c r="JU31" s="83"/>
      <c r="JV31" s="81">
        <f>データ!DL7</f>
        <v>69.7</v>
      </c>
      <c r="JW31" s="82"/>
      <c r="JX31" s="82"/>
      <c r="JY31" s="82"/>
      <c r="JZ31" s="82"/>
      <c r="KA31" s="82"/>
      <c r="KB31" s="82"/>
      <c r="KC31" s="82"/>
      <c r="KD31" s="82"/>
      <c r="KE31" s="82"/>
      <c r="KF31" s="82"/>
      <c r="KG31" s="82"/>
      <c r="KH31" s="82"/>
      <c r="KI31" s="82"/>
      <c r="KJ31" s="82"/>
      <c r="KK31" s="82"/>
      <c r="KL31" s="82"/>
      <c r="KM31" s="82"/>
      <c r="KN31" s="83"/>
      <c r="KO31" s="81">
        <f>データ!DM7</f>
        <v>57.6</v>
      </c>
      <c r="KP31" s="82"/>
      <c r="KQ31" s="82"/>
      <c r="KR31" s="82"/>
      <c r="KS31" s="82"/>
      <c r="KT31" s="82"/>
      <c r="KU31" s="82"/>
      <c r="KV31" s="82"/>
      <c r="KW31" s="82"/>
      <c r="KX31" s="82"/>
      <c r="KY31" s="82"/>
      <c r="KZ31" s="82"/>
      <c r="LA31" s="82"/>
      <c r="LB31" s="82"/>
      <c r="LC31" s="82"/>
      <c r="LD31" s="82"/>
      <c r="LE31" s="82"/>
      <c r="LF31" s="82"/>
      <c r="LG31" s="83"/>
      <c r="LH31" s="81">
        <f>データ!DN7</f>
        <v>51.5</v>
      </c>
      <c r="LI31" s="82"/>
      <c r="LJ31" s="82"/>
      <c r="LK31" s="82"/>
      <c r="LL31" s="82"/>
      <c r="LM31" s="82"/>
      <c r="LN31" s="82"/>
      <c r="LO31" s="82"/>
      <c r="LP31" s="82"/>
      <c r="LQ31" s="82"/>
      <c r="LR31" s="82"/>
      <c r="LS31" s="82"/>
      <c r="LT31" s="82"/>
      <c r="LU31" s="82"/>
      <c r="LV31" s="82"/>
      <c r="LW31" s="82"/>
      <c r="LX31" s="82"/>
      <c r="LY31" s="82"/>
      <c r="LZ31" s="83"/>
      <c r="MA31" s="81">
        <f>データ!DO7</f>
        <v>43.9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84</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38.9</v>
      </c>
      <c r="EM52" s="111"/>
      <c r="EN52" s="111"/>
      <c r="EO52" s="111"/>
      <c r="EP52" s="111"/>
      <c r="EQ52" s="111"/>
      <c r="ER52" s="111"/>
      <c r="ES52" s="111"/>
      <c r="ET52" s="111"/>
      <c r="EU52" s="111"/>
      <c r="EV52" s="111"/>
      <c r="EW52" s="111"/>
      <c r="EX52" s="111"/>
      <c r="EY52" s="111"/>
      <c r="EZ52" s="111"/>
      <c r="FA52" s="111"/>
      <c r="FB52" s="111"/>
      <c r="FC52" s="111"/>
      <c r="FD52" s="111"/>
      <c r="FE52" s="111">
        <f>データ!BG7</f>
        <v>91.5</v>
      </c>
      <c r="FF52" s="111"/>
      <c r="FG52" s="111"/>
      <c r="FH52" s="111"/>
      <c r="FI52" s="111"/>
      <c r="FJ52" s="111"/>
      <c r="FK52" s="111"/>
      <c r="FL52" s="111"/>
      <c r="FM52" s="111"/>
      <c r="FN52" s="111"/>
      <c r="FO52" s="111"/>
      <c r="FP52" s="111"/>
      <c r="FQ52" s="111"/>
      <c r="FR52" s="111"/>
      <c r="FS52" s="111"/>
      <c r="FT52" s="111"/>
      <c r="FU52" s="111"/>
      <c r="FV52" s="111"/>
      <c r="FW52" s="111"/>
      <c r="FX52" s="111">
        <f>データ!BH7</f>
        <v>85.7</v>
      </c>
      <c r="FY52" s="111"/>
      <c r="FZ52" s="111"/>
      <c r="GA52" s="111"/>
      <c r="GB52" s="111"/>
      <c r="GC52" s="111"/>
      <c r="GD52" s="111"/>
      <c r="GE52" s="111"/>
      <c r="GF52" s="111"/>
      <c r="GG52" s="111"/>
      <c r="GH52" s="111"/>
      <c r="GI52" s="111"/>
      <c r="GJ52" s="111"/>
      <c r="GK52" s="111"/>
      <c r="GL52" s="111"/>
      <c r="GM52" s="111"/>
      <c r="GN52" s="111"/>
      <c r="GO52" s="111"/>
      <c r="GP52" s="111"/>
      <c r="GQ52" s="111">
        <f>データ!BI7</f>
        <v>83.7</v>
      </c>
      <c r="GR52" s="111"/>
      <c r="GS52" s="111"/>
      <c r="GT52" s="111"/>
      <c r="GU52" s="111"/>
      <c r="GV52" s="111"/>
      <c r="GW52" s="111"/>
      <c r="GX52" s="111"/>
      <c r="GY52" s="111"/>
      <c r="GZ52" s="111"/>
      <c r="HA52" s="111"/>
      <c r="HB52" s="111"/>
      <c r="HC52" s="111"/>
      <c r="HD52" s="111"/>
      <c r="HE52" s="111"/>
      <c r="HF52" s="111"/>
      <c r="HG52" s="111"/>
      <c r="HH52" s="111"/>
      <c r="HI52" s="111"/>
      <c r="HJ52" s="111">
        <f>データ!BJ7</f>
        <v>69.7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1123</v>
      </c>
      <c r="JD52" s="110"/>
      <c r="JE52" s="110"/>
      <c r="JF52" s="110"/>
      <c r="JG52" s="110"/>
      <c r="JH52" s="110"/>
      <c r="JI52" s="110"/>
      <c r="JJ52" s="110"/>
      <c r="JK52" s="110"/>
      <c r="JL52" s="110"/>
      <c r="JM52" s="110"/>
      <c r="JN52" s="110"/>
      <c r="JO52" s="110"/>
      <c r="JP52" s="110"/>
      <c r="JQ52" s="110"/>
      <c r="JR52" s="110"/>
      <c r="JS52" s="110"/>
      <c r="JT52" s="110"/>
      <c r="JU52" s="110"/>
      <c r="JV52" s="110">
        <f>データ!BR7</f>
        <v>2367</v>
      </c>
      <c r="JW52" s="110"/>
      <c r="JX52" s="110"/>
      <c r="JY52" s="110"/>
      <c r="JZ52" s="110"/>
      <c r="KA52" s="110"/>
      <c r="KB52" s="110"/>
      <c r="KC52" s="110"/>
      <c r="KD52" s="110"/>
      <c r="KE52" s="110"/>
      <c r="KF52" s="110"/>
      <c r="KG52" s="110"/>
      <c r="KH52" s="110"/>
      <c r="KI52" s="110"/>
      <c r="KJ52" s="110"/>
      <c r="KK52" s="110"/>
      <c r="KL52" s="110"/>
      <c r="KM52" s="110"/>
      <c r="KN52" s="110"/>
      <c r="KO52" s="110">
        <f>データ!BS7</f>
        <v>1886</v>
      </c>
      <c r="KP52" s="110"/>
      <c r="KQ52" s="110"/>
      <c r="KR52" s="110"/>
      <c r="KS52" s="110"/>
      <c r="KT52" s="110"/>
      <c r="KU52" s="110"/>
      <c r="KV52" s="110"/>
      <c r="KW52" s="110"/>
      <c r="KX52" s="110"/>
      <c r="KY52" s="110"/>
      <c r="KZ52" s="110"/>
      <c r="LA52" s="110"/>
      <c r="LB52" s="110"/>
      <c r="LC52" s="110"/>
      <c r="LD52" s="110"/>
      <c r="LE52" s="110"/>
      <c r="LF52" s="110"/>
      <c r="LG52" s="110"/>
      <c r="LH52" s="110">
        <f>データ!BT7</f>
        <v>1678</v>
      </c>
      <c r="LI52" s="110"/>
      <c r="LJ52" s="110"/>
      <c r="LK52" s="110"/>
      <c r="LL52" s="110"/>
      <c r="LM52" s="110"/>
      <c r="LN52" s="110"/>
      <c r="LO52" s="110"/>
      <c r="LP52" s="110"/>
      <c r="LQ52" s="110"/>
      <c r="LR52" s="110"/>
      <c r="LS52" s="110"/>
      <c r="LT52" s="110"/>
      <c r="LU52" s="110"/>
      <c r="LV52" s="110"/>
      <c r="LW52" s="110"/>
      <c r="LX52" s="110"/>
      <c r="LY52" s="110"/>
      <c r="LZ52" s="110"/>
      <c r="MA52" s="110">
        <f>データ!BU7</f>
        <v>1150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46032</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352128</v>
      </c>
      <c r="D6" s="61">
        <f t="shared" si="1"/>
        <v>47</v>
      </c>
      <c r="E6" s="61">
        <f t="shared" si="1"/>
        <v>14</v>
      </c>
      <c r="F6" s="61">
        <f t="shared" si="1"/>
        <v>0</v>
      </c>
      <c r="G6" s="61">
        <f t="shared" si="1"/>
        <v>3</v>
      </c>
      <c r="H6" s="61" t="str">
        <f>SUBSTITUTE(H8,"　","")</f>
        <v>山口県柳井市</v>
      </c>
      <c r="I6" s="61" t="str">
        <f t="shared" si="1"/>
        <v>柳井駅南駐車場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35</v>
      </c>
      <c r="S6" s="63" t="str">
        <f t="shared" si="1"/>
        <v>商業施設</v>
      </c>
      <c r="T6" s="63" t="str">
        <f t="shared" si="1"/>
        <v>無</v>
      </c>
      <c r="U6" s="64">
        <f t="shared" si="1"/>
        <v>887</v>
      </c>
      <c r="V6" s="64">
        <f t="shared" si="1"/>
        <v>66</v>
      </c>
      <c r="W6" s="64" t="str">
        <f t="shared" si="1"/>
        <v>-</v>
      </c>
      <c r="X6" s="63" t="str">
        <f t="shared" si="1"/>
        <v>導入なし</v>
      </c>
      <c r="Y6" s="65">
        <f>IF(Y8="-",NA(),Y8)</f>
        <v>252.9</v>
      </c>
      <c r="Z6" s="65">
        <f t="shared" ref="Z6:AH6" si="2">IF(Z8="-",NA(),Z8)</f>
        <v>1171</v>
      </c>
      <c r="AA6" s="65">
        <f t="shared" si="2"/>
        <v>698.7</v>
      </c>
      <c r="AB6" s="65">
        <f t="shared" si="2"/>
        <v>614.70000000000005</v>
      </c>
      <c r="AC6" s="65">
        <f t="shared" si="2"/>
        <v>329.5</v>
      </c>
      <c r="AD6" s="65">
        <f t="shared" si="2"/>
        <v>393.6</v>
      </c>
      <c r="AE6" s="65">
        <f t="shared" si="2"/>
        <v>407.1</v>
      </c>
      <c r="AF6" s="65">
        <f t="shared" si="2"/>
        <v>375.5</v>
      </c>
      <c r="AG6" s="65">
        <f t="shared" si="2"/>
        <v>441.2</v>
      </c>
      <c r="AH6" s="65">
        <f t="shared" si="2"/>
        <v>368.2</v>
      </c>
      <c r="AI6" s="62" t="str">
        <f>IF(AI8="-","",IF(AI8="-","【-】","【"&amp;SUBSTITUTE(TEXT(AI8,"#,##0.0"),"-","△")&amp;"】"))</f>
        <v>【275.4】</v>
      </c>
      <c r="AJ6" s="65">
        <f>IF(AJ8="-",NA(),AJ8)</f>
        <v>89.1</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84</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38.9</v>
      </c>
      <c r="BG6" s="65">
        <f t="shared" ref="BG6:BO6" si="5">IF(BG8="-",NA(),BG8)</f>
        <v>91.5</v>
      </c>
      <c r="BH6" s="65">
        <f t="shared" si="5"/>
        <v>85.7</v>
      </c>
      <c r="BI6" s="65">
        <f t="shared" si="5"/>
        <v>83.7</v>
      </c>
      <c r="BJ6" s="65">
        <f t="shared" si="5"/>
        <v>69.7</v>
      </c>
      <c r="BK6" s="65">
        <f t="shared" si="5"/>
        <v>51.9</v>
      </c>
      <c r="BL6" s="65">
        <f t="shared" si="5"/>
        <v>59.2</v>
      </c>
      <c r="BM6" s="65">
        <f t="shared" si="5"/>
        <v>64.5</v>
      </c>
      <c r="BN6" s="65">
        <f t="shared" si="5"/>
        <v>60</v>
      </c>
      <c r="BO6" s="65">
        <f t="shared" si="5"/>
        <v>52.8</v>
      </c>
      <c r="BP6" s="62" t="str">
        <f>IF(BP8="-","",IF(BP8="-","【-】","【"&amp;SUBSTITUTE(TEXT(BP8,"#,##0.0"),"-","△")&amp;"】"))</f>
        <v>【45.2】</v>
      </c>
      <c r="BQ6" s="66">
        <f>IF(BQ8="-",NA(),BQ8)</f>
        <v>1123</v>
      </c>
      <c r="BR6" s="66">
        <f t="shared" ref="BR6:BZ6" si="6">IF(BR8="-",NA(),BR8)</f>
        <v>2367</v>
      </c>
      <c r="BS6" s="66">
        <f t="shared" si="6"/>
        <v>1886</v>
      </c>
      <c r="BT6" s="66">
        <f t="shared" si="6"/>
        <v>1678</v>
      </c>
      <c r="BU6" s="66">
        <f t="shared" si="6"/>
        <v>1150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46032</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77.3</v>
      </c>
      <c r="DL6" s="65">
        <f t="shared" ref="DL6:DT6" si="9">IF(DL8="-",NA(),DL8)</f>
        <v>69.7</v>
      </c>
      <c r="DM6" s="65">
        <f t="shared" si="9"/>
        <v>57.6</v>
      </c>
      <c r="DN6" s="65">
        <f t="shared" si="9"/>
        <v>51.5</v>
      </c>
      <c r="DO6" s="65">
        <f t="shared" si="9"/>
        <v>43.9</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352128</v>
      </c>
      <c r="D7" s="61">
        <f t="shared" si="10"/>
        <v>47</v>
      </c>
      <c r="E7" s="61">
        <f t="shared" si="10"/>
        <v>14</v>
      </c>
      <c r="F7" s="61">
        <f t="shared" si="10"/>
        <v>0</v>
      </c>
      <c r="G7" s="61">
        <f t="shared" si="10"/>
        <v>3</v>
      </c>
      <c r="H7" s="61" t="str">
        <f t="shared" si="10"/>
        <v>山口県　柳井市</v>
      </c>
      <c r="I7" s="61" t="str">
        <f t="shared" si="10"/>
        <v>柳井駅南駐車場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35</v>
      </c>
      <c r="S7" s="63" t="str">
        <f t="shared" si="10"/>
        <v>商業施設</v>
      </c>
      <c r="T7" s="63" t="str">
        <f t="shared" si="10"/>
        <v>無</v>
      </c>
      <c r="U7" s="64">
        <f t="shared" si="10"/>
        <v>887</v>
      </c>
      <c r="V7" s="64">
        <f t="shared" si="10"/>
        <v>66</v>
      </c>
      <c r="W7" s="64" t="str">
        <f t="shared" si="10"/>
        <v>-</v>
      </c>
      <c r="X7" s="63" t="str">
        <f t="shared" si="10"/>
        <v>導入なし</v>
      </c>
      <c r="Y7" s="65">
        <f>Y8</f>
        <v>252.9</v>
      </c>
      <c r="Z7" s="65">
        <f t="shared" ref="Z7:AH7" si="11">Z8</f>
        <v>1171</v>
      </c>
      <c r="AA7" s="65">
        <f t="shared" si="11"/>
        <v>698.7</v>
      </c>
      <c r="AB7" s="65">
        <f t="shared" si="11"/>
        <v>614.70000000000005</v>
      </c>
      <c r="AC7" s="65">
        <f t="shared" si="11"/>
        <v>329.5</v>
      </c>
      <c r="AD7" s="65">
        <f t="shared" si="11"/>
        <v>393.6</v>
      </c>
      <c r="AE7" s="65">
        <f t="shared" si="11"/>
        <v>407.1</v>
      </c>
      <c r="AF7" s="65">
        <f t="shared" si="11"/>
        <v>375.5</v>
      </c>
      <c r="AG7" s="65">
        <f t="shared" si="11"/>
        <v>441.2</v>
      </c>
      <c r="AH7" s="65">
        <f t="shared" si="11"/>
        <v>368.2</v>
      </c>
      <c r="AI7" s="62"/>
      <c r="AJ7" s="65">
        <f>AJ8</f>
        <v>89.1</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84</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38.9</v>
      </c>
      <c r="BG7" s="65">
        <f t="shared" ref="BG7:BO7" si="14">BG8</f>
        <v>91.5</v>
      </c>
      <c r="BH7" s="65">
        <f t="shared" si="14"/>
        <v>85.7</v>
      </c>
      <c r="BI7" s="65">
        <f t="shared" si="14"/>
        <v>83.7</v>
      </c>
      <c r="BJ7" s="65">
        <f t="shared" si="14"/>
        <v>69.7</v>
      </c>
      <c r="BK7" s="65">
        <f t="shared" si="14"/>
        <v>51.9</v>
      </c>
      <c r="BL7" s="65">
        <f t="shared" si="14"/>
        <v>59.2</v>
      </c>
      <c r="BM7" s="65">
        <f t="shared" si="14"/>
        <v>64.5</v>
      </c>
      <c r="BN7" s="65">
        <f t="shared" si="14"/>
        <v>60</v>
      </c>
      <c r="BO7" s="65">
        <f t="shared" si="14"/>
        <v>52.8</v>
      </c>
      <c r="BP7" s="62"/>
      <c r="BQ7" s="66">
        <f>BQ8</f>
        <v>1123</v>
      </c>
      <c r="BR7" s="66">
        <f t="shared" ref="BR7:BZ7" si="15">BR8</f>
        <v>2367</v>
      </c>
      <c r="BS7" s="66">
        <f t="shared" si="15"/>
        <v>1886</v>
      </c>
      <c r="BT7" s="66">
        <f t="shared" si="15"/>
        <v>1678</v>
      </c>
      <c r="BU7" s="66">
        <f t="shared" si="15"/>
        <v>1150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46032</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77.3</v>
      </c>
      <c r="DL7" s="65">
        <f t="shared" ref="DL7:DT7" si="17">DL8</f>
        <v>69.7</v>
      </c>
      <c r="DM7" s="65">
        <f t="shared" si="17"/>
        <v>57.6</v>
      </c>
      <c r="DN7" s="65">
        <f t="shared" si="17"/>
        <v>51.5</v>
      </c>
      <c r="DO7" s="65">
        <f t="shared" si="17"/>
        <v>43.9</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352128</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35</v>
      </c>
      <c r="S8" s="70" t="s">
        <v>122</v>
      </c>
      <c r="T8" s="70" t="s">
        <v>123</v>
      </c>
      <c r="U8" s="71">
        <v>887</v>
      </c>
      <c r="V8" s="71">
        <v>66</v>
      </c>
      <c r="W8" s="71" t="s">
        <v>117</v>
      </c>
      <c r="X8" s="70" t="s">
        <v>124</v>
      </c>
      <c r="Y8" s="72">
        <v>252.9</v>
      </c>
      <c r="Z8" s="72">
        <v>1171</v>
      </c>
      <c r="AA8" s="72">
        <v>698.7</v>
      </c>
      <c r="AB8" s="72">
        <v>614.70000000000005</v>
      </c>
      <c r="AC8" s="72">
        <v>329.5</v>
      </c>
      <c r="AD8" s="72">
        <v>393.6</v>
      </c>
      <c r="AE8" s="72">
        <v>407.1</v>
      </c>
      <c r="AF8" s="72">
        <v>375.5</v>
      </c>
      <c r="AG8" s="72">
        <v>441.2</v>
      </c>
      <c r="AH8" s="72">
        <v>368.2</v>
      </c>
      <c r="AI8" s="69">
        <v>275.39999999999998</v>
      </c>
      <c r="AJ8" s="72">
        <v>89.1</v>
      </c>
      <c r="AK8" s="72">
        <v>0</v>
      </c>
      <c r="AL8" s="72">
        <v>0</v>
      </c>
      <c r="AM8" s="72">
        <v>0</v>
      </c>
      <c r="AN8" s="72">
        <v>0</v>
      </c>
      <c r="AO8" s="72">
        <v>11.4</v>
      </c>
      <c r="AP8" s="72">
        <v>11</v>
      </c>
      <c r="AQ8" s="72">
        <v>7.8</v>
      </c>
      <c r="AR8" s="72">
        <v>6.7</v>
      </c>
      <c r="AS8" s="72">
        <v>5.9</v>
      </c>
      <c r="AT8" s="69">
        <v>13.3</v>
      </c>
      <c r="AU8" s="73">
        <v>84</v>
      </c>
      <c r="AV8" s="73">
        <v>0</v>
      </c>
      <c r="AW8" s="73">
        <v>0</v>
      </c>
      <c r="AX8" s="73">
        <v>0</v>
      </c>
      <c r="AY8" s="73">
        <v>0</v>
      </c>
      <c r="AZ8" s="73">
        <v>105</v>
      </c>
      <c r="BA8" s="73">
        <v>61</v>
      </c>
      <c r="BB8" s="73">
        <v>40</v>
      </c>
      <c r="BC8" s="73">
        <v>27</v>
      </c>
      <c r="BD8" s="73">
        <v>29</v>
      </c>
      <c r="BE8" s="73">
        <v>140</v>
      </c>
      <c r="BF8" s="72">
        <v>38.9</v>
      </c>
      <c r="BG8" s="72">
        <v>91.5</v>
      </c>
      <c r="BH8" s="72">
        <v>85.7</v>
      </c>
      <c r="BI8" s="72">
        <v>83.7</v>
      </c>
      <c r="BJ8" s="72">
        <v>69.7</v>
      </c>
      <c r="BK8" s="72">
        <v>51.9</v>
      </c>
      <c r="BL8" s="72">
        <v>59.2</v>
      </c>
      <c r="BM8" s="72">
        <v>64.5</v>
      </c>
      <c r="BN8" s="72">
        <v>60</v>
      </c>
      <c r="BO8" s="72">
        <v>52.8</v>
      </c>
      <c r="BP8" s="69">
        <v>45.2</v>
      </c>
      <c r="BQ8" s="73">
        <v>1123</v>
      </c>
      <c r="BR8" s="73">
        <v>2367</v>
      </c>
      <c r="BS8" s="73">
        <v>1886</v>
      </c>
      <c r="BT8" s="74">
        <v>1678</v>
      </c>
      <c r="BU8" s="74">
        <v>1150</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46032</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77.3</v>
      </c>
      <c r="DL8" s="72">
        <v>69.7</v>
      </c>
      <c r="DM8" s="72">
        <v>57.6</v>
      </c>
      <c r="DN8" s="72">
        <v>51.5</v>
      </c>
      <c r="DO8" s="72">
        <v>43.9</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2018-03-12T05:51:21Z</cp:lastPrinted>
  <dcterms:created xsi:type="dcterms:W3CDTF">2018-02-09T01:52:33Z</dcterms:created>
  <dcterms:modified xsi:type="dcterms:W3CDTF">2018-04-09T07:34:09Z</dcterms:modified>
  <cp:category/>
</cp:coreProperties>
</file>