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財政課\財政課\準公・公営企業関係\公営企業\H30\H30.04.05_平成28年度決算経営比較分析表（観光・駐車場）のホームページ掲載日について\"/>
    </mc:Choice>
  </mc:AlternateContent>
  <workbookProtection workbookPassword="B319" lockStructure="1"/>
  <bookViews>
    <workbookView xWindow="0" yWindow="0" windowWidth="28800" windowHeight="1198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CS30" i="4"/>
  <c r="IT76" i="4"/>
  <c r="CS51" i="4"/>
  <c r="HJ30" i="4"/>
  <c r="BZ76" i="4"/>
  <c r="MA51" i="4"/>
  <c r="C11" i="5"/>
  <c r="D11" i="5"/>
  <c r="E11" i="5"/>
  <c r="B11" i="5"/>
  <c r="BZ30" i="4" l="1"/>
  <c r="BK76" i="4"/>
  <c r="LH51" i="4"/>
  <c r="BZ51" i="4"/>
  <c r="LT76" i="4"/>
  <c r="GQ51" i="4"/>
  <c r="LH30" i="4"/>
  <c r="IE76" i="4"/>
  <c r="GQ30" i="4"/>
  <c r="BG51" i="4"/>
  <c r="BG30" i="4"/>
  <c r="LE76" i="4"/>
  <c r="AV76" i="4"/>
  <c r="KO51" i="4"/>
  <c r="KO30" i="4"/>
  <c r="HP76" i="4"/>
  <c r="FX51" i="4"/>
  <c r="FX30" i="4"/>
  <c r="HA76" i="4"/>
  <c r="AN51" i="4"/>
  <c r="FE30" i="4"/>
  <c r="JV51" i="4"/>
  <c r="FE51" i="4"/>
  <c r="JV30" i="4"/>
  <c r="AN30" i="4"/>
  <c r="KP76" i="4"/>
  <c r="AG76" i="4"/>
  <c r="KA76" i="4"/>
  <c r="EL51" i="4"/>
  <c r="JC30" i="4"/>
  <c r="GL76" i="4"/>
  <c r="U51" i="4"/>
  <c r="EL30" i="4"/>
  <c r="U30" i="4"/>
  <c r="R76" i="4"/>
  <c r="JC51" i="4"/>
</calcChain>
</file>

<file path=xl/sharedStrings.xml><?xml version="1.0" encoding="utf-8"?>
<sst xmlns="http://schemas.openxmlformats.org/spreadsheetml/2006/main" count="288" uniqueCount="135">
  <si>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</si>
  <si>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</si>
  <si>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</si>
  <si>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</si>
  <si>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</si>
  <si>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</si>
  <si>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</si>
  <si>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</si>
  <si>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</si>
  <si>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</si>
  <si>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</si>
  <si>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</si>
  <si>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</si>
  <si>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</si>
  <si>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</si>
  <si>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</si>
  <si>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</si>
  <si>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</si>
  <si>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</si>
  <si>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</si>
  <si>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</si>
  <si>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</si>
  <si>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</si>
  <si>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</si>
  <si>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</si>
  <si>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</si>
  <si>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</si>
  <si>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</si>
  <si>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</si>
  <si>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</si>
  <si>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</si>
  <si>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</si>
  <si>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</si>
  <si>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</si>
  <si>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</si>
  <si>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</si>
  <si>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</si>
  <si>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</si>
  <si>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</si>
  <si>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</si>
  <si>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</si>
  <si>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</si>
  <si>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</si>
  <si>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</si>
  <si>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</si>
  <si>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</si>
  <si>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</si>
  <si>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</si>
  <si>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</si>
  <si>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</si>
  <si>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</si>
  <si>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</si>
  <si>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</si>
  <si>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</si>
  <si>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</si>
  <si>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</si>
  <si>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</si>
  <si>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</si>
  <si>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</si>
  <si>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</si>
  <si>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</si>
  <si>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</si>
  <si>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</si>
  <si>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</si>
  <si>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</si>
  <si>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</si>
  <si>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</si>
  <si>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</si>
  <si>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</si>
  <si>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</si>
  <si>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</si>
  <si>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</si>
  <si>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</si>
  <si>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</si>
  <si>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</si>
  <si>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</si>
  <si>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</si>
  <si>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</si>
  <si>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</si>
  <si>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</si>
  <si>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</si>
  <si>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</si>
  <si>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</si>
  <si>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</si>
  <si>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</si>
  <si>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</si>
  <si>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</si>
  <si>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</si>
  <si>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</si>
  <si>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</si>
  <si>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</si>
  <si>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</si>
  <si>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</si>
  <si>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</si>
  <si>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</si>
  <si>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</si>
  <si>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</si>
  <si>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</si>
  <si>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</si>
  <si>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</si>
  <si>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</si>
  <si>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</si>
  <si>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</si>
  <si>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</si>
  <si>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</si>
  <si>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</si>
  <si>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</si>
  <si>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</si>
  <si>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</si>
  <si>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</si>
  <si>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</si>
  <si>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</si>
  <si>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</si>
  <si>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山口県　柳井市</t>
  </si>
  <si>
    <t>柳井駅前駐車場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</si>
  <si>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</si>
  <si>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</si>
  <si>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</si>
  <si>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</si>
  <si>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</si>
  <si>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</si>
  <si>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</si>
  <si>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</si>
  <si>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</si>
  <si>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</si>
  <si>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</si>
  <si>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</si>
  <si>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</si>
  <si>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</si>
  <si>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</si>
  <si>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平成２５年までは、平面駐車場及び立体駐車場を稼働していたため、２４時間３交代で人件費が多額にかかっていた。しかし、平成２５年度末で起債の償還が完了したことを機に立体駐車場の供用を廃止したことにより、経営が安定し黒字に転じた。ここ数年は、駐車場使用料で経常経費が賄えている状態である。②③他会計からの繰入金はなし。④財政を圧迫していた人件費を削減するために、立体駐車場の供用を廃止した。廃止分の収入は減少したものの、経費があまりかからなくなり、財政的には黒字に転じており現在は収益性も上がっている。⑤他の駐車場と比べて駐車場の規模が小さいため、平均値と比較すると、金額の差に大きな開きがある。しかしながら、人件費削減等により経費も抑えて利益を出す努力をしている。</t>
    <rPh sb="1" eb="3">
      <t>ヘイセイ</t>
    </rPh>
    <rPh sb="5" eb="6">
      <t>ネン</t>
    </rPh>
    <rPh sb="10" eb="12">
      <t>ヘイメン</t>
    </rPh>
    <rPh sb="12" eb="15">
      <t>チュウシャジョウ</t>
    </rPh>
    <rPh sb="15" eb="16">
      <t>オヨ</t>
    </rPh>
    <rPh sb="17" eb="19">
      <t>リッタイ</t>
    </rPh>
    <rPh sb="19" eb="22">
      <t>チュウシャジョウ</t>
    </rPh>
    <rPh sb="23" eb="25">
      <t>カドウ</t>
    </rPh>
    <rPh sb="34" eb="36">
      <t>ジカン</t>
    </rPh>
    <rPh sb="37" eb="39">
      <t>コウタイ</t>
    </rPh>
    <rPh sb="40" eb="43">
      <t>ジンケンヒ</t>
    </rPh>
    <rPh sb="44" eb="46">
      <t>タガク</t>
    </rPh>
    <rPh sb="58" eb="60">
      <t>ヘイセイ</t>
    </rPh>
    <rPh sb="62" eb="63">
      <t>ネン</t>
    </rPh>
    <rPh sb="63" eb="64">
      <t>ド</t>
    </rPh>
    <rPh sb="64" eb="65">
      <t>マツ</t>
    </rPh>
    <rPh sb="66" eb="68">
      <t>キサイ</t>
    </rPh>
    <rPh sb="69" eb="71">
      <t>ショウカン</t>
    </rPh>
    <rPh sb="72" eb="74">
      <t>カンリョウ</t>
    </rPh>
    <rPh sb="79" eb="80">
      <t>キ</t>
    </rPh>
    <rPh sb="81" eb="83">
      <t>リッタイ</t>
    </rPh>
    <rPh sb="83" eb="86">
      <t>チュウシャジョウ</t>
    </rPh>
    <rPh sb="87" eb="89">
      <t>キョウヨウ</t>
    </rPh>
    <rPh sb="90" eb="92">
      <t>ハイシ</t>
    </rPh>
    <rPh sb="100" eb="102">
      <t>ケイエイ</t>
    </rPh>
    <rPh sb="103" eb="105">
      <t>アンテイ</t>
    </rPh>
    <rPh sb="106" eb="108">
      <t>クロジ</t>
    </rPh>
    <rPh sb="109" eb="110">
      <t>テン</t>
    </rPh>
    <rPh sb="115" eb="117">
      <t>スウネン</t>
    </rPh>
    <rPh sb="119" eb="122">
      <t>チュウシャジョウ</t>
    </rPh>
    <rPh sb="122" eb="125">
      <t>シヨウリョウ</t>
    </rPh>
    <rPh sb="126" eb="128">
      <t>ケイジョウ</t>
    </rPh>
    <rPh sb="128" eb="130">
      <t>ケイヒ</t>
    </rPh>
    <rPh sb="131" eb="132">
      <t>マカナ</t>
    </rPh>
    <rPh sb="136" eb="138">
      <t>ジョウタイ</t>
    </rPh>
    <rPh sb="144" eb="145">
      <t>タ</t>
    </rPh>
    <rPh sb="145" eb="147">
      <t>カイケイ</t>
    </rPh>
    <rPh sb="150" eb="152">
      <t>クリイレ</t>
    </rPh>
    <rPh sb="152" eb="153">
      <t>キン</t>
    </rPh>
    <rPh sb="158" eb="160">
      <t>ザイセイ</t>
    </rPh>
    <rPh sb="161" eb="163">
      <t>アッパク</t>
    </rPh>
    <rPh sb="167" eb="170">
      <t>ジンケンヒ</t>
    </rPh>
    <rPh sb="171" eb="173">
      <t>サクゲン</t>
    </rPh>
    <rPh sb="193" eb="195">
      <t>ハイシ</t>
    </rPh>
    <rPh sb="195" eb="196">
      <t>ブン</t>
    </rPh>
    <rPh sb="197" eb="199">
      <t>シュウニュウ</t>
    </rPh>
    <rPh sb="200" eb="202">
      <t>ゲンショウ</t>
    </rPh>
    <rPh sb="208" eb="210">
      <t>ケイヒ</t>
    </rPh>
    <rPh sb="222" eb="224">
      <t>ザイセイ</t>
    </rPh>
    <rPh sb="224" eb="225">
      <t>テキ</t>
    </rPh>
    <rPh sb="227" eb="229">
      <t>クロジ</t>
    </rPh>
    <rPh sb="230" eb="231">
      <t>テン</t>
    </rPh>
    <rPh sb="235" eb="237">
      <t>ゲンザイ</t>
    </rPh>
    <rPh sb="238" eb="240">
      <t>シュウエキ</t>
    </rPh>
    <rPh sb="240" eb="241">
      <t>セイ</t>
    </rPh>
    <rPh sb="242" eb="243">
      <t>ア</t>
    </rPh>
    <rPh sb="250" eb="251">
      <t>タ</t>
    </rPh>
    <rPh sb="252" eb="255">
      <t>チュウシャジョウ</t>
    </rPh>
    <rPh sb="256" eb="257">
      <t>クラ</t>
    </rPh>
    <rPh sb="259" eb="262">
      <t>チュウシャジョウ</t>
    </rPh>
    <rPh sb="263" eb="265">
      <t>キボ</t>
    </rPh>
    <rPh sb="266" eb="267">
      <t>チイ</t>
    </rPh>
    <rPh sb="272" eb="274">
      <t>ヘイキン</t>
    </rPh>
    <rPh sb="274" eb="275">
      <t>チ</t>
    </rPh>
    <rPh sb="276" eb="278">
      <t>ヒカク</t>
    </rPh>
    <rPh sb="282" eb="284">
      <t>キンガク</t>
    </rPh>
    <rPh sb="285" eb="286">
      <t>サ</t>
    </rPh>
    <rPh sb="287" eb="288">
      <t>オオ</t>
    </rPh>
    <rPh sb="290" eb="291">
      <t>ヒラ</t>
    </rPh>
    <rPh sb="303" eb="306">
      <t>ジンケンヒ</t>
    </rPh>
    <rPh sb="306" eb="308">
      <t>サクゲン</t>
    </rPh>
    <rPh sb="308" eb="309">
      <t>トウ</t>
    </rPh>
    <rPh sb="312" eb="314">
      <t>ケイヒ</t>
    </rPh>
    <rPh sb="315" eb="316">
      <t>オサ</t>
    </rPh>
    <rPh sb="318" eb="320">
      <t>リエキ</t>
    </rPh>
    <rPh sb="321" eb="322">
      <t>ダ</t>
    </rPh>
    <rPh sb="323" eb="325">
      <t>ドリョク</t>
    </rPh>
    <phoneticPr fontId="9"/>
  </si>
  <si>
    <t>⑧売却により設備投資の見込額はゼロ。⑩平成２５年度末に、起債の償還が完了している。</t>
    <rPh sb="1" eb="3">
      <t>バイキャク</t>
    </rPh>
    <rPh sb="6" eb="8">
      <t>セツビ</t>
    </rPh>
    <rPh sb="8" eb="10">
      <t>トウシ</t>
    </rPh>
    <rPh sb="11" eb="13">
      <t>ミコ</t>
    </rPh>
    <rPh sb="13" eb="14">
      <t>ガク</t>
    </rPh>
    <rPh sb="19" eb="21">
      <t>ヘイセイ</t>
    </rPh>
    <rPh sb="23" eb="26">
      <t>ネンドマツ</t>
    </rPh>
    <rPh sb="28" eb="30">
      <t>キサイ</t>
    </rPh>
    <rPh sb="31" eb="33">
      <t>ショウカン</t>
    </rPh>
    <rPh sb="34" eb="36">
      <t>カンリョウ</t>
    </rPh>
    <phoneticPr fontId="6"/>
  </si>
  <si>
    <t>非設置</t>
    <rPh sb="0" eb="1">
      <t>ヒ</t>
    </rPh>
    <rPh sb="1" eb="3">
      <t>セッチ</t>
    </rPh>
    <phoneticPr fontId="6"/>
  </si>
  <si>
    <t>⑪ＪＲ柳井駅前に位置しており、ＪＲ利用者や買い物客等に利用されていたが、時間貸しを平成２５年度末で取りやめて以降利用が減少した。また、周辺に無人で低廉な民間駐車場が増加するなど、今後稼働率の増加は見込めないであろうと推察される。</t>
    <rPh sb="3" eb="5">
      <t>ヤナイ</t>
    </rPh>
    <rPh sb="5" eb="7">
      <t>エキマエ</t>
    </rPh>
    <rPh sb="8" eb="10">
      <t>イチ</t>
    </rPh>
    <rPh sb="17" eb="19">
      <t>リヨウ</t>
    </rPh>
    <rPh sb="19" eb="20">
      <t>シャ</t>
    </rPh>
    <rPh sb="21" eb="22">
      <t>カ</t>
    </rPh>
    <rPh sb="23" eb="24">
      <t>モノ</t>
    </rPh>
    <rPh sb="24" eb="25">
      <t>キャク</t>
    </rPh>
    <rPh sb="25" eb="26">
      <t>トウ</t>
    </rPh>
    <rPh sb="27" eb="29">
      <t>リヨウ</t>
    </rPh>
    <rPh sb="36" eb="38">
      <t>ジカン</t>
    </rPh>
    <rPh sb="38" eb="39">
      <t>カ</t>
    </rPh>
    <rPh sb="41" eb="43">
      <t>ヘイセイ</t>
    </rPh>
    <rPh sb="45" eb="47">
      <t>ネンド</t>
    </rPh>
    <rPh sb="47" eb="48">
      <t>マツ</t>
    </rPh>
    <rPh sb="49" eb="50">
      <t>ト</t>
    </rPh>
    <rPh sb="54" eb="56">
      <t>イコウ</t>
    </rPh>
    <rPh sb="56" eb="58">
      <t>リヨウ</t>
    </rPh>
    <rPh sb="59" eb="61">
      <t>ゲンショウ</t>
    </rPh>
    <rPh sb="67" eb="69">
      <t>シュウヘン</t>
    </rPh>
    <rPh sb="70" eb="72">
      <t>ムジン</t>
    </rPh>
    <rPh sb="73" eb="75">
      <t>テイレン</t>
    </rPh>
    <rPh sb="76" eb="78">
      <t>ミンカン</t>
    </rPh>
    <rPh sb="78" eb="81">
      <t>チュウシャジョウ</t>
    </rPh>
    <rPh sb="82" eb="84">
      <t>ゾウカ</t>
    </rPh>
    <rPh sb="91" eb="93">
      <t>カドウ</t>
    </rPh>
    <rPh sb="93" eb="94">
      <t>リツ</t>
    </rPh>
    <rPh sb="95" eb="97">
      <t>ゾウカ</t>
    </rPh>
    <rPh sb="98" eb="100">
      <t>ミコ</t>
    </rPh>
    <rPh sb="108" eb="110">
      <t>スイサツ</t>
    </rPh>
    <phoneticPr fontId="6"/>
  </si>
  <si>
    <t>周辺市街地環境の変化による駐車場稼働率の低下等を踏まえ、官民の役割分担などの観点から当該駐車場については一定の役割を終えたものと判断し、供用廃止を決定。跡地については平成29年度中に民間への売却手続が完了した。</t>
    <rPh sb="76" eb="78">
      <t>アトチ</t>
    </rPh>
    <rPh sb="97" eb="99">
      <t>テツヅ</t>
    </rPh>
    <rPh sb="100" eb="102">
      <t>カンリョウ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</si>
</sst>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21.9</c:v>
                </c:pt>
                <c:pt idx="1">
                  <c:v>18</c:v>
                </c:pt>
                <c:pt idx="2">
                  <c:v>68.8</c:v>
                </c:pt>
                <c:pt idx="3">
                  <c:v>205</c:v>
                </c:pt>
                <c:pt idx="4">
                  <c:v>209.3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4409984"/>
        <c:axId val="1544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4409984"/>
        <c:axId val="154416256"/>
      </c:lineChart>
      <c:dateAx>
        <c:axId val="154409984"/>
        <c:scaling>
          <c:orientation val="minMax"/>
        </c:scaling>
        <c:delete val="1"/>
        <c:axPos val="b"/>
        <c:numFmt formatCode="ge" sourceLinked="1"/>
        <c:majorTickMark val="none"/>
        <c:minorTickMark val="none"/>
        <c:tickLblPos val="none"/>
        <c:crossAx val="154416256"/>
        <c:crosses val="autoZero"/>
        <c:auto val="1"/>
        <c:lblOffset val="100"/>
        <c:baseTimeUnit val="years"/>
      </c:dateAx>
      <c:valAx>
        <c:axId val="15441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415.8</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806912"/>
        <c:axId val="154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806912"/>
        <c:axId val="154821376"/>
      </c:lineChart>
      <c:dateAx>
        <c:axId val="154806912"/>
        <c:scaling>
          <c:orientation val="minMax"/>
        </c:scaling>
        <c:delete val="1"/>
        <c:axPos val="b"/>
        <c:numFmt formatCode="ge" sourceLinked="1"/>
        <c:majorTickMark val="none"/>
        <c:minorTickMark val="none"/>
        <c:tickLblPos val="none"/>
        <c:crossAx val="154821376"/>
        <c:crosses val="autoZero"/>
        <c:auto val="1"/>
        <c:lblOffset val="100"/>
        <c:baseTimeUnit val="years"/>
      </c:dateAx>
      <c:valAx>
        <c:axId val="1548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0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51584"/>
        <c:axId val="154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51584"/>
        <c:axId val="154853760"/>
      </c:lineChart>
      <c:dateAx>
        <c:axId val="154851584"/>
        <c:scaling>
          <c:orientation val="minMax"/>
        </c:scaling>
        <c:delete val="1"/>
        <c:axPos val="b"/>
        <c:numFmt formatCode="ge" sourceLinked="1"/>
        <c:majorTickMark val="none"/>
        <c:minorTickMark val="none"/>
        <c:tickLblPos val="none"/>
        <c:crossAx val="154853760"/>
        <c:crosses val="autoZero"/>
        <c:auto val="1"/>
        <c:lblOffset val="100"/>
        <c:baseTimeUnit val="years"/>
      </c:dateAx>
      <c:valAx>
        <c:axId val="15485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79872"/>
        <c:axId val="1549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79872"/>
        <c:axId val="154902528"/>
      </c:lineChart>
      <c:dateAx>
        <c:axId val="154879872"/>
        <c:scaling>
          <c:orientation val="minMax"/>
        </c:scaling>
        <c:delete val="1"/>
        <c:axPos val="b"/>
        <c:numFmt formatCode="ge" sourceLinked="1"/>
        <c:majorTickMark val="none"/>
        <c:minorTickMark val="none"/>
        <c:tickLblPos val="none"/>
        <c:crossAx val="154902528"/>
        <c:crosses val="autoZero"/>
        <c:auto val="1"/>
        <c:lblOffset val="100"/>
        <c:baseTimeUnit val="years"/>
      </c:dateAx>
      <c:valAx>
        <c:axId val="15490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7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70.099999999999994</c:v>
                </c:pt>
                <c:pt idx="1">
                  <c:v>69.2</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73696"/>
        <c:axId val="1549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73696"/>
        <c:axId val="154975616"/>
      </c:lineChart>
      <c:dateAx>
        <c:axId val="154973696"/>
        <c:scaling>
          <c:orientation val="minMax"/>
        </c:scaling>
        <c:delete val="1"/>
        <c:axPos val="b"/>
        <c:numFmt formatCode="ge" sourceLinked="1"/>
        <c:majorTickMark val="none"/>
        <c:minorTickMark val="none"/>
        <c:tickLblPos val="none"/>
        <c:crossAx val="154975616"/>
        <c:crosses val="autoZero"/>
        <c:auto val="1"/>
        <c:lblOffset val="100"/>
        <c:baseTimeUnit val="years"/>
      </c:dateAx>
      <c:valAx>
        <c:axId val="15497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1146</c:v>
                </c:pt>
                <c:pt idx="1">
                  <c:v>1229</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53536"/>
        <c:axId val="155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53536"/>
        <c:axId val="155155456"/>
      </c:lineChart>
      <c:dateAx>
        <c:axId val="155153536"/>
        <c:scaling>
          <c:orientation val="minMax"/>
        </c:scaling>
        <c:delete val="1"/>
        <c:axPos val="b"/>
        <c:numFmt formatCode="ge" sourceLinked="1"/>
        <c:majorTickMark val="none"/>
        <c:minorTickMark val="none"/>
        <c:tickLblPos val="none"/>
        <c:crossAx val="155155456"/>
        <c:crosses val="autoZero"/>
        <c:auto val="1"/>
        <c:lblOffset val="100"/>
        <c:baseTimeUnit val="years"/>
      </c:dateAx>
      <c:valAx>
        <c:axId val="155155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5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c:v>
                </c:pt>
                <c:pt idx="1">
                  <c:v>68.3</c:v>
                </c:pt>
                <c:pt idx="2">
                  <c:v>89.3</c:v>
                </c:pt>
                <c:pt idx="3">
                  <c:v>71.400000000000006</c:v>
                </c:pt>
                <c:pt idx="4">
                  <c:v>60.7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88320"/>
        <c:axId val="155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88320"/>
        <c:axId val="155290240"/>
      </c:lineChart>
      <c:dateAx>
        <c:axId val="155288320"/>
        <c:scaling>
          <c:orientation val="minMax"/>
        </c:scaling>
        <c:delete val="1"/>
        <c:axPos val="b"/>
        <c:numFmt formatCode="ge" sourceLinked="1"/>
        <c:majorTickMark val="none"/>
        <c:minorTickMark val="none"/>
        <c:tickLblPos val="none"/>
        <c:crossAx val="155290240"/>
        <c:crosses val="autoZero"/>
        <c:auto val="1"/>
        <c:lblOffset val="100"/>
        <c:baseTimeUnit val="years"/>
      </c:dateAx>
      <c:valAx>
        <c:axId val="15529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8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-79.3</c:v>
                </c:pt>
                <c:pt idx="1">
                  <c:v>-93</c:v>
                </c:pt>
                <c:pt idx="2">
                  <c:v>-45.3</c:v>
                </c:pt>
                <c:pt idx="3">
                  <c:v>51.2</c:v>
                </c:pt>
                <c:pt idx="4">
                  <c:v>52.2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476352"/>
        <c:axId val="1554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476352"/>
        <c:axId val="155478272"/>
      </c:lineChart>
      <c:dateAx>
        <c:axId val="155476352"/>
        <c:scaling>
          <c:orientation val="minMax"/>
        </c:scaling>
        <c:delete val="1"/>
        <c:axPos val="b"/>
        <c:numFmt formatCode="ge" sourceLinked="1"/>
        <c:majorTickMark val="none"/>
        <c:minorTickMark val="none"/>
        <c:tickLblPos val="none"/>
        <c:crossAx val="155478272"/>
        <c:crosses val="autoZero"/>
        <c:auto val="1"/>
        <c:lblOffset val="100"/>
        <c:baseTimeUnit val="years"/>
      </c:dateAx>
      <c:valAx>
        <c:axId val="1554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4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-3521</c:v>
                </c:pt>
                <c:pt idx="1">
                  <c:v>-3915</c:v>
                </c:pt>
                <c:pt idx="2">
                  <c:v>-752</c:v>
                </c:pt>
                <c:pt idx="3">
                  <c:v>754</c:v>
                </c:pt>
                <c:pt idx="4">
                  <c:v>634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549696"/>
        <c:axId val="1555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549696"/>
        <c:axId val="155551616"/>
      </c:lineChart>
      <c:dateAx>
        <c:axId val="155549696"/>
        <c:scaling>
          <c:orientation val="minMax"/>
        </c:scaling>
        <c:delete val="1"/>
        <c:axPos val="b"/>
        <c:numFmt formatCode="ge" sourceLinked="1"/>
        <c:majorTickMark val="none"/>
        <c:minorTickMark val="none"/>
        <c:tickLblPos val="none"/>
        <c:crossAx val="155551616"/>
        <c:crosses val="autoZero"/>
        <c:auto val="1"/>
        <c:lblOffset val="100"/>
        <c:baseTimeUnit val="years"/>
      </c:dateAx>
      <c:valAx>
        <c:axId val="15555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5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山口県柳井市　柳井駅前駐車場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132</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130</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21.9</v>
      </c>
      <c r="V31" s="111"/>
      <c r="W31" s="111"/>
      <c r="X31" s="111"/>
      <c r="Y31" s="111"/>
      <c r="Z31" s="111"/>
      <c r="AA31" s="111"/>
      <c r="AB31" s="111"/>
      <c r="AC31" s="111"/>
      <c r="AD31" s="111"/>
      <c r="AE31" s="111"/>
      <c r="AF31" s="111"/>
      <c r="AG31" s="111"/>
      <c r="AH31" s="111"/>
      <c r="AI31" s="111"/>
      <c r="AJ31" s="111"/>
      <c r="AK31" s="111"/>
      <c r="AL31" s="111"/>
      <c r="AM31" s="111"/>
      <c r="AN31" s="111">
        <f>データ!Z7</f>
        <v>18</v>
      </c>
      <c r="AO31" s="111"/>
      <c r="AP31" s="111"/>
      <c r="AQ31" s="111"/>
      <c r="AR31" s="111"/>
      <c r="AS31" s="111"/>
      <c r="AT31" s="111"/>
      <c r="AU31" s="111"/>
      <c r="AV31" s="111"/>
      <c r="AW31" s="111"/>
      <c r="AX31" s="111"/>
      <c r="AY31" s="111"/>
      <c r="AZ31" s="111"/>
      <c r="BA31" s="111"/>
      <c r="BB31" s="111"/>
      <c r="BC31" s="111"/>
      <c r="BD31" s="111"/>
      <c r="BE31" s="111"/>
      <c r="BF31" s="111"/>
      <c r="BG31" s="111">
        <f>データ!AA7</f>
        <v>68.8</v>
      </c>
      <c r="BH31" s="111"/>
      <c r="BI31" s="111"/>
      <c r="BJ31" s="111"/>
      <c r="BK31" s="111"/>
      <c r="BL31" s="111"/>
      <c r="BM31" s="111"/>
      <c r="BN31" s="111"/>
      <c r="BO31" s="111"/>
      <c r="BP31" s="111"/>
      <c r="BQ31" s="111"/>
      <c r="BR31" s="111"/>
      <c r="BS31" s="111"/>
      <c r="BT31" s="111"/>
      <c r="BU31" s="111"/>
      <c r="BV31" s="111"/>
      <c r="BW31" s="111"/>
      <c r="BX31" s="111"/>
      <c r="BY31" s="111"/>
      <c r="BZ31" s="111">
        <f>データ!AB7</f>
        <v>205</v>
      </c>
      <c r="CA31" s="111"/>
      <c r="CB31" s="111"/>
      <c r="CC31" s="111"/>
      <c r="CD31" s="111"/>
      <c r="CE31" s="111"/>
      <c r="CF31" s="111"/>
      <c r="CG31" s="111"/>
      <c r="CH31" s="111"/>
      <c r="CI31" s="111"/>
      <c r="CJ31" s="111"/>
      <c r="CK31" s="111"/>
      <c r="CL31" s="111"/>
      <c r="CM31" s="111"/>
      <c r="CN31" s="111"/>
      <c r="CO31" s="111"/>
      <c r="CP31" s="111"/>
      <c r="CQ31" s="111"/>
      <c r="CR31" s="111"/>
      <c r="CS31" s="111">
        <f>データ!AC7</f>
        <v>209.3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70.099999999999994</v>
      </c>
      <c r="EM31" s="111"/>
      <c r="EN31" s="111"/>
      <c r="EO31" s="111"/>
      <c r="EP31" s="111"/>
      <c r="EQ31" s="111"/>
      <c r="ER31" s="111"/>
      <c r="ES31" s="111"/>
      <c r="ET31" s="111"/>
      <c r="EU31" s="111"/>
      <c r="EV31" s="111"/>
      <c r="EW31" s="111"/>
      <c r="EX31" s="111"/>
      <c r="EY31" s="111"/>
      <c r="EZ31" s="111"/>
      <c r="FA31" s="111"/>
      <c r="FB31" s="111"/>
      <c r="FC31" s="111"/>
      <c r="FD31" s="111"/>
      <c r="FE31" s="111">
        <f>データ!AK7</f>
        <v>69.2</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75</v>
      </c>
      <c r="JD31" s="82"/>
      <c r="JE31" s="82"/>
      <c r="JF31" s="82"/>
      <c r="JG31" s="82"/>
      <c r="JH31" s="82"/>
      <c r="JI31" s="82"/>
      <c r="JJ31" s="82"/>
      <c r="JK31" s="82"/>
      <c r="JL31" s="82"/>
      <c r="JM31" s="82"/>
      <c r="JN31" s="82"/>
      <c r="JO31" s="82"/>
      <c r="JP31" s="82"/>
      <c r="JQ31" s="82"/>
      <c r="JR31" s="82"/>
      <c r="JS31" s="82"/>
      <c r="JT31" s="82"/>
      <c r="JU31" s="83"/>
      <c r="JV31" s="81">
        <f>データ!DL7</f>
        <v>68.3</v>
      </c>
      <c r="JW31" s="82"/>
      <c r="JX31" s="82"/>
      <c r="JY31" s="82"/>
      <c r="JZ31" s="82"/>
      <c r="KA31" s="82"/>
      <c r="KB31" s="82"/>
      <c r="KC31" s="82"/>
      <c r="KD31" s="82"/>
      <c r="KE31" s="82"/>
      <c r="KF31" s="82"/>
      <c r="KG31" s="82"/>
      <c r="KH31" s="82"/>
      <c r="KI31" s="82"/>
      <c r="KJ31" s="82"/>
      <c r="KK31" s="82"/>
      <c r="KL31" s="82"/>
      <c r="KM31" s="82"/>
      <c r="KN31" s="83"/>
      <c r="KO31" s="81">
        <f>データ!DM7</f>
        <v>89.3</v>
      </c>
      <c r="KP31" s="82"/>
      <c r="KQ31" s="82"/>
      <c r="KR31" s="82"/>
      <c r="KS31" s="82"/>
      <c r="KT31" s="82"/>
      <c r="KU31" s="82"/>
      <c r="KV31" s="82"/>
      <c r="KW31" s="82"/>
      <c r="KX31" s="82"/>
      <c r="KY31" s="82"/>
      <c r="KZ31" s="82"/>
      <c r="LA31" s="82"/>
      <c r="LB31" s="82"/>
      <c r="LC31" s="82"/>
      <c r="LD31" s="82"/>
      <c r="LE31" s="82"/>
      <c r="LF31" s="82"/>
      <c r="LG31" s="83"/>
      <c r="LH31" s="81">
        <f>データ!DN7</f>
        <v>71.400000000000006</v>
      </c>
      <c r="LI31" s="82"/>
      <c r="LJ31" s="82"/>
      <c r="LK31" s="82"/>
      <c r="LL31" s="82"/>
      <c r="LM31" s="82"/>
      <c r="LN31" s="82"/>
      <c r="LO31" s="82"/>
      <c r="LP31" s="82"/>
      <c r="LQ31" s="82"/>
      <c r="LR31" s="82"/>
      <c r="LS31" s="82"/>
      <c r="LT31" s="82"/>
      <c r="LU31" s="82"/>
      <c r="LV31" s="82"/>
      <c r="LW31" s="82"/>
      <c r="LX31" s="82"/>
      <c r="LY31" s="82"/>
      <c r="LZ31" s="83"/>
      <c r="MA31" s="81">
        <f>データ!DO7</f>
        <v>60.7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5"/>
      <c r="NE47" s="96"/>
      <c r="NF47" s="96"/>
      <c r="NG47" s="96"/>
      <c r="NH47" s="96"/>
      <c r="NI47" s="96"/>
      <c r="NJ47" s="96"/>
      <c r="NK47" s="96"/>
      <c r="NL47" s="96"/>
      <c r="NM47" s="96"/>
      <c r="NN47" s="96"/>
      <c r="NO47" s="96"/>
      <c r="NP47" s="96"/>
      <c r="NQ47" s="96"/>
      <c r="NR47" s="97"/>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1146</v>
      </c>
      <c r="V52" s="110"/>
      <c r="W52" s="110"/>
      <c r="X52" s="110"/>
      <c r="Y52" s="110"/>
      <c r="Z52" s="110"/>
      <c r="AA52" s="110"/>
      <c r="AB52" s="110"/>
      <c r="AC52" s="110"/>
      <c r="AD52" s="110"/>
      <c r="AE52" s="110"/>
      <c r="AF52" s="110"/>
      <c r="AG52" s="110"/>
      <c r="AH52" s="110"/>
      <c r="AI52" s="110"/>
      <c r="AJ52" s="110"/>
      <c r="AK52" s="110"/>
      <c r="AL52" s="110"/>
      <c r="AM52" s="110"/>
      <c r="AN52" s="110">
        <f>データ!AV7</f>
        <v>1229</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-79.3</v>
      </c>
      <c r="EM52" s="111"/>
      <c r="EN52" s="111"/>
      <c r="EO52" s="111"/>
      <c r="EP52" s="111"/>
      <c r="EQ52" s="111"/>
      <c r="ER52" s="111"/>
      <c r="ES52" s="111"/>
      <c r="ET52" s="111"/>
      <c r="EU52" s="111"/>
      <c r="EV52" s="111"/>
      <c r="EW52" s="111"/>
      <c r="EX52" s="111"/>
      <c r="EY52" s="111"/>
      <c r="EZ52" s="111"/>
      <c r="FA52" s="111"/>
      <c r="FB52" s="111"/>
      <c r="FC52" s="111"/>
      <c r="FD52" s="111"/>
      <c r="FE52" s="111">
        <f>データ!BG7</f>
        <v>-93</v>
      </c>
      <c r="FF52" s="111"/>
      <c r="FG52" s="111"/>
      <c r="FH52" s="111"/>
      <c r="FI52" s="111"/>
      <c r="FJ52" s="111"/>
      <c r="FK52" s="111"/>
      <c r="FL52" s="111"/>
      <c r="FM52" s="111"/>
      <c r="FN52" s="111"/>
      <c r="FO52" s="111"/>
      <c r="FP52" s="111"/>
      <c r="FQ52" s="111"/>
      <c r="FR52" s="111"/>
      <c r="FS52" s="111"/>
      <c r="FT52" s="111"/>
      <c r="FU52" s="111"/>
      <c r="FV52" s="111"/>
      <c r="FW52" s="111"/>
      <c r="FX52" s="111">
        <f>データ!BH7</f>
        <v>-45.3</v>
      </c>
      <c r="FY52" s="111"/>
      <c r="FZ52" s="111"/>
      <c r="GA52" s="111"/>
      <c r="GB52" s="111"/>
      <c r="GC52" s="111"/>
      <c r="GD52" s="111"/>
      <c r="GE52" s="111"/>
      <c r="GF52" s="111"/>
      <c r="GG52" s="111"/>
      <c r="GH52" s="111"/>
      <c r="GI52" s="111"/>
      <c r="GJ52" s="111"/>
      <c r="GK52" s="111"/>
      <c r="GL52" s="111"/>
      <c r="GM52" s="111"/>
      <c r="GN52" s="111"/>
      <c r="GO52" s="111"/>
      <c r="GP52" s="111"/>
      <c r="GQ52" s="111">
        <f>データ!BI7</f>
        <v>51.2</v>
      </c>
      <c r="GR52" s="111"/>
      <c r="GS52" s="111"/>
      <c r="GT52" s="111"/>
      <c r="GU52" s="111"/>
      <c r="GV52" s="111"/>
      <c r="GW52" s="111"/>
      <c r="GX52" s="111"/>
      <c r="GY52" s="111"/>
      <c r="GZ52" s="111"/>
      <c r="HA52" s="111"/>
      <c r="HB52" s="111"/>
      <c r="HC52" s="111"/>
      <c r="HD52" s="111"/>
      <c r="HE52" s="111"/>
      <c r="HF52" s="111"/>
      <c r="HG52" s="111"/>
      <c r="HH52" s="111"/>
      <c r="HI52" s="111"/>
      <c r="HJ52" s="111">
        <f>データ!BJ7</f>
        <v>52.2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-3521</v>
      </c>
      <c r="JD52" s="110"/>
      <c r="JE52" s="110"/>
      <c r="JF52" s="110"/>
      <c r="JG52" s="110"/>
      <c r="JH52" s="110"/>
      <c r="JI52" s="110"/>
      <c r="JJ52" s="110"/>
      <c r="JK52" s="110"/>
      <c r="JL52" s="110"/>
      <c r="JM52" s="110"/>
      <c r="JN52" s="110"/>
      <c r="JO52" s="110"/>
      <c r="JP52" s="110"/>
      <c r="JQ52" s="110"/>
      <c r="JR52" s="110"/>
      <c r="JS52" s="110"/>
      <c r="JT52" s="110"/>
      <c r="JU52" s="110"/>
      <c r="JV52" s="110">
        <f>データ!BR7</f>
        <v>-3915</v>
      </c>
      <c r="JW52" s="110"/>
      <c r="JX52" s="110"/>
      <c r="JY52" s="110"/>
      <c r="JZ52" s="110"/>
      <c r="KA52" s="110"/>
      <c r="KB52" s="110"/>
      <c r="KC52" s="110"/>
      <c r="KD52" s="110"/>
      <c r="KE52" s="110"/>
      <c r="KF52" s="110"/>
      <c r="KG52" s="110"/>
      <c r="KH52" s="110"/>
      <c r="KI52" s="110"/>
      <c r="KJ52" s="110"/>
      <c r="KK52" s="110"/>
      <c r="KL52" s="110"/>
      <c r="KM52" s="110"/>
      <c r="KN52" s="110"/>
      <c r="KO52" s="110">
        <f>データ!BS7</f>
        <v>-752</v>
      </c>
      <c r="KP52" s="110"/>
      <c r="KQ52" s="110"/>
      <c r="KR52" s="110"/>
      <c r="KS52" s="110"/>
      <c r="KT52" s="110"/>
      <c r="KU52" s="110"/>
      <c r="KV52" s="110"/>
      <c r="KW52" s="110"/>
      <c r="KX52" s="110"/>
      <c r="KY52" s="110"/>
      <c r="KZ52" s="110"/>
      <c r="LA52" s="110"/>
      <c r="LB52" s="110"/>
      <c r="LC52" s="110"/>
      <c r="LD52" s="110"/>
      <c r="LE52" s="110"/>
      <c r="LF52" s="110"/>
      <c r="LG52" s="110"/>
      <c r="LH52" s="110">
        <f>データ!BT7</f>
        <v>754</v>
      </c>
      <c r="LI52" s="110"/>
      <c r="LJ52" s="110"/>
      <c r="LK52" s="110"/>
      <c r="LL52" s="110"/>
      <c r="LM52" s="110"/>
      <c r="LN52" s="110"/>
      <c r="LO52" s="110"/>
      <c r="LP52" s="110"/>
      <c r="LQ52" s="110"/>
      <c r="LR52" s="110"/>
      <c r="LS52" s="110"/>
      <c r="LT52" s="110"/>
      <c r="LU52" s="110"/>
      <c r="LV52" s="110"/>
      <c r="LW52" s="110"/>
      <c r="LX52" s="110"/>
      <c r="LY52" s="110"/>
      <c r="LZ52" s="110"/>
      <c r="MA52" s="110">
        <f>データ!BU7</f>
        <v>634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209318</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415.8</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352128</v>
      </c>
      <c r="D6" s="61">
        <f t="shared" si="1"/>
        <v>47</v>
      </c>
      <c r="E6" s="61">
        <f t="shared" si="1"/>
        <v>14</v>
      </c>
      <c r="F6" s="61">
        <f t="shared" si="1"/>
        <v>0</v>
      </c>
      <c r="G6" s="61">
        <f t="shared" si="1"/>
        <v>4</v>
      </c>
      <c r="H6" s="61" t="str">
        <f>SUBSTITUTE(H8,"　","")</f>
        <v>山口県柳井市</v>
      </c>
      <c r="I6" s="61" t="str">
        <f t="shared" si="1"/>
        <v>柳井駅前駐車場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23</v>
      </c>
      <c r="S6" s="63" t="str">
        <f t="shared" si="1"/>
        <v>駅</v>
      </c>
      <c r="T6" s="63" t="str">
        <f t="shared" si="1"/>
        <v>無</v>
      </c>
      <c r="U6" s="64">
        <f t="shared" si="1"/>
        <v>320</v>
      </c>
      <c r="V6" s="64">
        <f t="shared" si="1"/>
        <v>28</v>
      </c>
      <c r="W6" s="64" t="str">
        <f t="shared" si="1"/>
        <v>-</v>
      </c>
      <c r="X6" s="63" t="str">
        <f t="shared" si="1"/>
        <v>導入なし</v>
      </c>
      <c r="Y6" s="65">
        <f>IF(Y8="-",NA(),Y8)</f>
        <v>21.9</v>
      </c>
      <c r="Z6" s="65">
        <f t="shared" ref="Z6:AH6" si="2">IF(Z8="-",NA(),Z8)</f>
        <v>18</v>
      </c>
      <c r="AA6" s="65">
        <f t="shared" si="2"/>
        <v>68.8</v>
      </c>
      <c r="AB6" s="65">
        <f t="shared" si="2"/>
        <v>205</v>
      </c>
      <c r="AC6" s="65">
        <f t="shared" si="2"/>
        <v>209.3</v>
      </c>
      <c r="AD6" s="65">
        <f t="shared" si="2"/>
        <v>393.6</v>
      </c>
      <c r="AE6" s="65">
        <f t="shared" si="2"/>
        <v>407.1</v>
      </c>
      <c r="AF6" s="65">
        <f t="shared" si="2"/>
        <v>375.5</v>
      </c>
      <c r="AG6" s="65">
        <f t="shared" si="2"/>
        <v>441.2</v>
      </c>
      <c r="AH6" s="65">
        <f t="shared" si="2"/>
        <v>368.2</v>
      </c>
      <c r="AI6" s="62" t="str">
        <f>IF(AI8="-","",IF(AI8="-","【-】","【"&amp;SUBSTITUTE(TEXT(AI8,"#,##0.0"),"-","△")&amp;"】"))</f>
        <v>【275.4】</v>
      </c>
      <c r="AJ6" s="65">
        <f>IF(AJ8="-",NA(),AJ8)</f>
        <v>70.099999999999994</v>
      </c>
      <c r="AK6" s="65">
        <f t="shared" ref="AK6:AS6" si="3">IF(AK8="-",NA(),AK8)</f>
        <v>69.2</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1146</v>
      </c>
      <c r="AV6" s="66">
        <f t="shared" ref="AV6:BD6" si="4">IF(AV8="-",NA(),AV8)</f>
        <v>1229</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-79.3</v>
      </c>
      <c r="BG6" s="65">
        <f t="shared" ref="BG6:BO6" si="5">IF(BG8="-",NA(),BG8)</f>
        <v>-93</v>
      </c>
      <c r="BH6" s="65">
        <f t="shared" si="5"/>
        <v>-45.3</v>
      </c>
      <c r="BI6" s="65">
        <f t="shared" si="5"/>
        <v>51.2</v>
      </c>
      <c r="BJ6" s="65">
        <f t="shared" si="5"/>
        <v>52.2</v>
      </c>
      <c r="BK6" s="65">
        <f t="shared" si="5"/>
        <v>51.9</v>
      </c>
      <c r="BL6" s="65">
        <f t="shared" si="5"/>
        <v>59.2</v>
      </c>
      <c r="BM6" s="65">
        <f t="shared" si="5"/>
        <v>64.5</v>
      </c>
      <c r="BN6" s="65">
        <f t="shared" si="5"/>
        <v>60</v>
      </c>
      <c r="BO6" s="65">
        <f t="shared" si="5"/>
        <v>52.8</v>
      </c>
      <c r="BP6" s="62" t="str">
        <f>IF(BP8="-","",IF(BP8="-","【-】","【"&amp;SUBSTITUTE(TEXT(BP8,"#,##0.0"),"-","△")&amp;"】"))</f>
        <v>【45.2】</v>
      </c>
      <c r="BQ6" s="66">
        <f>IF(BQ8="-",NA(),BQ8)</f>
        <v>-3521</v>
      </c>
      <c r="BR6" s="66">
        <f t="shared" ref="BR6:BZ6" si="6">IF(BR8="-",NA(),BR8)</f>
        <v>-3915</v>
      </c>
      <c r="BS6" s="66">
        <f t="shared" si="6"/>
        <v>-752</v>
      </c>
      <c r="BT6" s="66">
        <f t="shared" si="6"/>
        <v>754</v>
      </c>
      <c r="BU6" s="66">
        <f t="shared" si="6"/>
        <v>634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209318</v>
      </c>
      <c r="CN6" s="64" t="str">
        <f t="shared" si="7"/>
        <v>-</v>
      </c>
      <c r="CO6" s="65"/>
      <c r="CP6" s="65"/>
      <c r="CQ6" s="65"/>
      <c r="CR6" s="65"/>
      <c r="CS6" s="65"/>
      <c r="CT6" s="65"/>
      <c r="CU6" s="65"/>
      <c r="CV6" s="65"/>
      <c r="CW6" s="65"/>
      <c r="CX6" s="65"/>
      <c r="CY6" s="62" t="s">
        <v>110</v>
      </c>
      <c r="CZ6" s="65">
        <f>IF(CZ8="-",NA(),CZ8)</f>
        <v>415.8</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v>
      </c>
      <c r="DL6" s="65">
        <f t="shared" ref="DL6:DT6" si="9">IF(DL8="-",NA(),DL8)</f>
        <v>68.3</v>
      </c>
      <c r="DM6" s="65">
        <f t="shared" si="9"/>
        <v>89.3</v>
      </c>
      <c r="DN6" s="65">
        <f t="shared" si="9"/>
        <v>71.400000000000006</v>
      </c>
      <c r="DO6" s="65">
        <f t="shared" si="9"/>
        <v>60.7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352128</v>
      </c>
      <c r="D7" s="61">
        <f t="shared" si="10"/>
        <v>47</v>
      </c>
      <c r="E7" s="61">
        <f t="shared" si="10"/>
        <v>14</v>
      </c>
      <c r="F7" s="61">
        <f t="shared" si="10"/>
        <v>0</v>
      </c>
      <c r="G7" s="61">
        <f t="shared" si="10"/>
        <v>4</v>
      </c>
      <c r="H7" s="61" t="str">
        <f t="shared" si="10"/>
        <v>山口県　柳井市</v>
      </c>
      <c r="I7" s="61" t="str">
        <f t="shared" si="10"/>
        <v>柳井駅前駐車場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23</v>
      </c>
      <c r="S7" s="63" t="str">
        <f t="shared" si="10"/>
        <v>駅</v>
      </c>
      <c r="T7" s="63" t="str">
        <f t="shared" si="10"/>
        <v>無</v>
      </c>
      <c r="U7" s="64">
        <f t="shared" si="10"/>
        <v>320</v>
      </c>
      <c r="V7" s="64">
        <f t="shared" si="10"/>
        <v>28</v>
      </c>
      <c r="W7" s="64" t="str">
        <f t="shared" si="10"/>
        <v>-</v>
      </c>
      <c r="X7" s="63" t="str">
        <f t="shared" si="10"/>
        <v>導入なし</v>
      </c>
      <c r="Y7" s="65">
        <f>Y8</f>
        <v>21.9</v>
      </c>
      <c r="Z7" s="65">
        <f t="shared" ref="Z7:AH7" si="11">Z8</f>
        <v>18</v>
      </c>
      <c r="AA7" s="65">
        <f t="shared" si="11"/>
        <v>68.8</v>
      </c>
      <c r="AB7" s="65">
        <f t="shared" si="11"/>
        <v>205</v>
      </c>
      <c r="AC7" s="65">
        <f t="shared" si="11"/>
        <v>209.3</v>
      </c>
      <c r="AD7" s="65">
        <f t="shared" si="11"/>
        <v>393.6</v>
      </c>
      <c r="AE7" s="65">
        <f t="shared" si="11"/>
        <v>407.1</v>
      </c>
      <c r="AF7" s="65">
        <f t="shared" si="11"/>
        <v>375.5</v>
      </c>
      <c r="AG7" s="65">
        <f t="shared" si="11"/>
        <v>441.2</v>
      </c>
      <c r="AH7" s="65">
        <f t="shared" si="11"/>
        <v>368.2</v>
      </c>
      <c r="AI7" s="62"/>
      <c r="AJ7" s="65">
        <f>AJ8</f>
        <v>70.099999999999994</v>
      </c>
      <c r="AK7" s="65">
        <f t="shared" ref="AK7:AS7" si="12">AK8</f>
        <v>69.2</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1146</v>
      </c>
      <c r="AV7" s="66">
        <f t="shared" ref="AV7:BD7" si="13">AV8</f>
        <v>1229</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-79.3</v>
      </c>
      <c r="BG7" s="65">
        <f t="shared" ref="BG7:BO7" si="14">BG8</f>
        <v>-93</v>
      </c>
      <c r="BH7" s="65">
        <f t="shared" si="14"/>
        <v>-45.3</v>
      </c>
      <c r="BI7" s="65">
        <f t="shared" si="14"/>
        <v>51.2</v>
      </c>
      <c r="BJ7" s="65">
        <f t="shared" si="14"/>
        <v>52.2</v>
      </c>
      <c r="BK7" s="65">
        <f t="shared" si="14"/>
        <v>51.9</v>
      </c>
      <c r="BL7" s="65">
        <f t="shared" si="14"/>
        <v>59.2</v>
      </c>
      <c r="BM7" s="65">
        <f t="shared" si="14"/>
        <v>64.5</v>
      </c>
      <c r="BN7" s="65">
        <f t="shared" si="14"/>
        <v>60</v>
      </c>
      <c r="BO7" s="65">
        <f t="shared" si="14"/>
        <v>52.8</v>
      </c>
      <c r="BP7" s="62"/>
      <c r="BQ7" s="66">
        <f>BQ8</f>
        <v>-3521</v>
      </c>
      <c r="BR7" s="66">
        <f t="shared" ref="BR7:BZ7" si="15">BR8</f>
        <v>-3915</v>
      </c>
      <c r="BS7" s="66">
        <f t="shared" si="15"/>
        <v>-752</v>
      </c>
      <c r="BT7" s="66">
        <f t="shared" si="15"/>
        <v>754</v>
      </c>
      <c r="BU7" s="66">
        <f t="shared" si="15"/>
        <v>634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209318</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415.8</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v>
      </c>
      <c r="DL7" s="65">
        <f t="shared" ref="DL7:DT7" si="17">DL8</f>
        <v>68.3</v>
      </c>
      <c r="DM7" s="65">
        <f t="shared" si="17"/>
        <v>89.3</v>
      </c>
      <c r="DN7" s="65">
        <f t="shared" si="17"/>
        <v>71.400000000000006</v>
      </c>
      <c r="DO7" s="65">
        <f t="shared" si="17"/>
        <v>60.7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352128</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23</v>
      </c>
      <c r="S8" s="70" t="s">
        <v>122</v>
      </c>
      <c r="T8" s="70" t="s">
        <v>123</v>
      </c>
      <c r="U8" s="71">
        <v>320</v>
      </c>
      <c r="V8" s="71">
        <v>28</v>
      </c>
      <c r="W8" s="71" t="s">
        <v>117</v>
      </c>
      <c r="X8" s="70" t="s">
        <v>124</v>
      </c>
      <c r="Y8" s="72">
        <v>21.9</v>
      </c>
      <c r="Z8" s="72">
        <v>18</v>
      </c>
      <c r="AA8" s="72">
        <v>68.8</v>
      </c>
      <c r="AB8" s="72">
        <v>205</v>
      </c>
      <c r="AC8" s="72">
        <v>209.3</v>
      </c>
      <c r="AD8" s="72">
        <v>393.6</v>
      </c>
      <c r="AE8" s="72">
        <v>407.1</v>
      </c>
      <c r="AF8" s="72">
        <v>375.5</v>
      </c>
      <c r="AG8" s="72">
        <v>441.2</v>
      </c>
      <c r="AH8" s="72">
        <v>368.2</v>
      </c>
      <c r="AI8" s="69">
        <v>275.39999999999998</v>
      </c>
      <c r="AJ8" s="72">
        <v>70.099999999999994</v>
      </c>
      <c r="AK8" s="72">
        <v>69.2</v>
      </c>
      <c r="AL8" s="72">
        <v>0</v>
      </c>
      <c r="AM8" s="72">
        <v>0</v>
      </c>
      <c r="AN8" s="72">
        <v>0</v>
      </c>
      <c r="AO8" s="72">
        <v>11.4</v>
      </c>
      <c r="AP8" s="72">
        <v>11</v>
      </c>
      <c r="AQ8" s="72">
        <v>7.8</v>
      </c>
      <c r="AR8" s="72">
        <v>6.7</v>
      </c>
      <c r="AS8" s="72">
        <v>5.9</v>
      </c>
      <c r="AT8" s="69">
        <v>13.3</v>
      </c>
      <c r="AU8" s="73">
        <v>1146</v>
      </c>
      <c r="AV8" s="73">
        <v>1229</v>
      </c>
      <c r="AW8" s="73">
        <v>0</v>
      </c>
      <c r="AX8" s="73">
        <v>0</v>
      </c>
      <c r="AY8" s="73">
        <v>0</v>
      </c>
      <c r="AZ8" s="73">
        <v>105</v>
      </c>
      <c r="BA8" s="73">
        <v>61</v>
      </c>
      <c r="BB8" s="73">
        <v>40</v>
      </c>
      <c r="BC8" s="73">
        <v>27</v>
      </c>
      <c r="BD8" s="73">
        <v>29</v>
      </c>
      <c r="BE8" s="73">
        <v>140</v>
      </c>
      <c r="BF8" s="72">
        <v>-79.3</v>
      </c>
      <c r="BG8" s="72">
        <v>-93</v>
      </c>
      <c r="BH8" s="72">
        <v>-45.3</v>
      </c>
      <c r="BI8" s="72">
        <v>51.2</v>
      </c>
      <c r="BJ8" s="72">
        <v>52.2</v>
      </c>
      <c r="BK8" s="72">
        <v>51.9</v>
      </c>
      <c r="BL8" s="72">
        <v>59.2</v>
      </c>
      <c r="BM8" s="72">
        <v>64.5</v>
      </c>
      <c r="BN8" s="72">
        <v>60</v>
      </c>
      <c r="BO8" s="72">
        <v>52.8</v>
      </c>
      <c r="BP8" s="69">
        <v>45.2</v>
      </c>
      <c r="BQ8" s="73">
        <v>-3521</v>
      </c>
      <c r="BR8" s="73">
        <v>-3915</v>
      </c>
      <c r="BS8" s="73">
        <v>-752</v>
      </c>
      <c r="BT8" s="74">
        <v>754</v>
      </c>
      <c r="BU8" s="74">
        <v>634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209318</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415.8</v>
      </c>
      <c r="DA8" s="72">
        <v>0</v>
      </c>
      <c r="DB8" s="72">
        <v>0</v>
      </c>
      <c r="DC8" s="72">
        <v>0</v>
      </c>
      <c r="DD8" s="72">
        <v>0</v>
      </c>
      <c r="DE8" s="72">
        <v>123.1</v>
      </c>
      <c r="DF8" s="72">
        <v>92.3</v>
      </c>
      <c r="DG8" s="72">
        <v>85.4</v>
      </c>
      <c r="DH8" s="72">
        <v>76.3</v>
      </c>
      <c r="DI8" s="72">
        <v>64.099999999999994</v>
      </c>
      <c r="DJ8" s="69">
        <v>122.6</v>
      </c>
      <c r="DK8" s="72">
        <v>75</v>
      </c>
      <c r="DL8" s="72">
        <v>68.3</v>
      </c>
      <c r="DM8" s="72">
        <v>89.3</v>
      </c>
      <c r="DN8" s="72">
        <v>71.400000000000006</v>
      </c>
      <c r="DO8" s="72">
        <v>60.7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2018-03-12T02:30:20Z</cp:lastPrinted>
  <dcterms:created xsi:type="dcterms:W3CDTF">2018-02-09T01:52:34Z</dcterms:created>
  <dcterms:modified xsi:type="dcterms:W3CDTF">2018-04-09T07:33:22Z</dcterms:modified>
  <cp:category/>
</cp:coreProperties>
</file>