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ukawa.takashi\Desktop\新しいフォルダー\"/>
    </mc:Choice>
  </mc:AlternateContent>
  <workbookProtection workbookAlgorithmName="SHA-512" workbookHashValue="d9pn0Uc6Q7URlpSEosOOFPqsS4WjTg8E1Uwi3wnCvVfaLsLckEZqKmRLN/V0txQjQm/DFnj06W/ByzrE0wfmQg==" workbookSaltValue="Rmx0OxNvYKgUknODSu/URg==" workbookSpinCount="100000" lockStructure="1"/>
  <bookViews>
    <workbookView xWindow="0" yWindow="0" windowWidth="28800" windowHeight="123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<sst xmlns="http://schemas.openxmlformats.org/spreadsheetml/2006/main" count="245" uniqueCount="126">
  <si>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</si>
  <si>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</si>
  <si>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</si>
  <si>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</si>
  <si>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</si>
  <si>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</si>
  <si>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</si>
  <si>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</si>
  <si>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</si>
  <si>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</si>
  <si>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</si>
  <si>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</si>
  <si>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</si>
  <si>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</si>
  <si>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</si>
  <si>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</si>
  <si>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</si>
  <si>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</si>
  <si>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</si>
  <si>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</si>
  <si>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</si>
  <si>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</si>
  <si>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</si>
  <si>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</si>
  <si>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</si>
  <si>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</si>
  <si>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</si>
  <si>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</si>
  <si>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</si>
  <si>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</si>
  <si>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</si>
  <si>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</si>
  <si>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</si>
  <si>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</si>
  <si>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</si>
  <si>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</si>
  <si>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</si>
  <si>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</si>
  <si>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</si>
  <si>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</si>
  <si>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</si>
  <si>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</si>
  <si>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</si>
  <si>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</si>
  <si>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</si>
  <si>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</si>
  <si>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</si>
  <si>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</si>
  <si>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</si>
  <si>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</si>
  <si>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</si>
  <si>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</si>
  <si>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</si>
  <si>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</si>
  <si>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</si>
  <si>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</si>
  <si>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</si>
  <si>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</si>
  <si>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</si>
  <si>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</si>
  <si>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</si>
  <si>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</si>
  <si>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</si>
  <si>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</si>
  <si>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</si>
  <si>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</si>
  <si>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</si>
  <si>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</si>
  <si>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</si>
  <si>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</si>
  <si>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</si>
  <si>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</si>
  <si>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</si>
  <si>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</si>
  <si>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</si>
  <si>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</si>
  <si>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</si>
  <si>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</si>
  <si>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</si>
  <si>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</si>
  <si>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</si>
  <si>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</si>
  <si>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</si>
  <si>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</si>
  <si>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</si>
  <si>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</si>
  <si>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</si>
  <si>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</si>
  <si>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</si>
  <si>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</si>
  <si>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</si>
  <si>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</si>
  <si>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</si>
  <si>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</si>
  <si>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</si>
  <si>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</si>
  <si>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</si>
  <si>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</si>
  <si>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</si>
  <si>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</si>
  <si>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</si>
  <si>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</si>
  <si>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</si>
  <si>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</si>
  <si>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</si>
  <si>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</si>
  <si>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</si>
  <si>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</si>
  <si>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</si>
  <si>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</si>
  <si>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柳井市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</si>
  <si>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</si>
  <si>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</si>
  <si>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</si>
  <si>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</si>
  <si>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</si>
  <si>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</si>
  <si>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</si>
  <si>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</si>
  <si>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</si>
  <si>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</si>
  <si>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</si>
  <si>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</si>
  <si>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特定環境保全公共下水道事業は、平成３年度に建設事業に着手し、平成11年度以降、順次供用を開始している。したがって、管渠の更新等老朽化対策を講じる段階には至っていない。</t>
    <rPh sb="1" eb="3">
      <t>トクテイ</t>
    </rPh>
    <rPh sb="3" eb="5">
      <t>カンキョウ</t>
    </rPh>
    <rPh sb="5" eb="7">
      <t>ホゼン</t>
    </rPh>
    <rPh sb="7" eb="9">
      <t>コウキョウ</t>
    </rPh>
    <rPh sb="9" eb="12">
      <t>ゲスイドウ</t>
    </rPh>
    <rPh sb="12" eb="14">
      <t>ジギョウ</t>
    </rPh>
    <rPh sb="16" eb="18">
      <t>ヘイセイ</t>
    </rPh>
    <rPh sb="19" eb="21">
      <t>ネンド</t>
    </rPh>
    <rPh sb="22" eb="24">
      <t>ケンセツ</t>
    </rPh>
    <rPh sb="24" eb="26">
      <t>ジギョウ</t>
    </rPh>
    <rPh sb="27" eb="29">
      <t>チャクシュ</t>
    </rPh>
    <rPh sb="31" eb="33">
      <t>ヘイセイ</t>
    </rPh>
    <rPh sb="35" eb="36">
      <t>ネン</t>
    </rPh>
    <rPh sb="36" eb="37">
      <t>ド</t>
    </rPh>
    <rPh sb="37" eb="39">
      <t>イコウ</t>
    </rPh>
    <rPh sb="40" eb="42">
      <t>ジュンジ</t>
    </rPh>
    <rPh sb="42" eb="44">
      <t>キョウヨウ</t>
    </rPh>
    <rPh sb="45" eb="47">
      <t>カイシ</t>
    </rPh>
    <rPh sb="58" eb="60">
      <t>カンキョ</t>
    </rPh>
    <rPh sb="61" eb="63">
      <t>コウシン</t>
    </rPh>
    <rPh sb="63" eb="64">
      <t>トウ</t>
    </rPh>
    <rPh sb="64" eb="67">
      <t>ロウキュウカ</t>
    </rPh>
    <rPh sb="67" eb="69">
      <t>タイサク</t>
    </rPh>
    <rPh sb="70" eb="71">
      <t>コウ</t>
    </rPh>
    <rPh sb="73" eb="75">
      <t>ダンカイ</t>
    </rPh>
    <rPh sb="77" eb="78">
      <t>イタ</t>
    </rPh>
    <phoneticPr fontId="7"/>
  </si>
  <si>
    <t>　平成32年度からの公営企業会計への移行を進め、公営企業会計に基づく経営状況の把握に努めたうえで、使用料収入の見通し及び見直しについても検討する。
　今後、下水道施設の老朽化が進み、施設管理に必要な経費の増大が予測されることから、ストックマネジメントの考え方に基づき、下水道施設全体を対象に計画的かつ効率的に管理していく必要がある。</t>
  </si>
  <si>
    <t>　①収益的収支比率が92％まで改善したが、これは分流式下水道に係る一般会計からの繰出金の算出基準が変更され、収益的収入に係る繰入金が増加したためであり、料金収入や一般会計繰入金で地方債償還金を含めた総費用を賄いきれない状況が続いている。
　これは、一部供用開始が平成11年度と遅いことに加え、処理区域内人口密度が低く事業効率が上がらないことが影響をしている。
 また、毎年度の起債額は、当該年度の元金償還額を上回らないよう制限し、起債残高の圧縮に努めている。
　こうした状況の中、④企業債残高事業規模比率、⑤経費回収率、⑥汚水処理原価は、平成28年度と同水準で推移している。
　しかしながら、経営の実態は一般会計からの繰出金に依存した状況に変わりはなく、今後も投資の効率化や維持管理費の削減に努める必要がある。
　⑧水洗化率については、類似団体よりも高水準にあるが、さらなる向上を目指し取り組んでいく必要がある。</t>
    <rPh sb="2" eb="4">
      <t>シュウエキ</t>
    </rPh>
    <rPh sb="15" eb="17">
      <t>カイゼン</t>
    </rPh>
    <rPh sb="54" eb="56">
      <t>シュウエキ</t>
    </rPh>
    <rPh sb="56" eb="57">
      <t>テキ</t>
    </rPh>
    <rPh sb="60" eb="61">
      <t>カカ</t>
    </rPh>
    <rPh sb="62" eb="64">
      <t>クリイレ</t>
    </rPh>
    <rPh sb="64" eb="65">
      <t>キン</t>
    </rPh>
    <rPh sb="66" eb="68">
      <t>ゾウカ</t>
    </rPh>
    <rPh sb="81" eb="83">
      <t>イッパン</t>
    </rPh>
    <rPh sb="83" eb="85">
      <t>カイケイ</t>
    </rPh>
    <rPh sb="85" eb="87">
      <t>クリイレ</t>
    </rPh>
    <rPh sb="87" eb="88">
      <t>キン</t>
    </rPh>
    <rPh sb="103" eb="104">
      <t>マカナ</t>
    </rPh>
    <rPh sb="163" eb="164">
      <t>ア</t>
    </rPh>
    <rPh sb="269" eb="271">
      <t>ヘイセイ</t>
    </rPh>
    <rPh sb="273" eb="275">
      <t>ネンド</t>
    </rPh>
    <rPh sb="276" eb="277">
      <t>ドウ</t>
    </rPh>
    <rPh sb="277" eb="279">
      <t>スイジュン</t>
    </rPh>
    <rPh sb="280" eb="282">
      <t>スイイ</t>
    </rPh>
    <rPh sb="296" eb="298">
      <t>ケイエイ</t>
    </rPh>
    <rPh sb="299" eb="301">
      <t>ジッタイ</t>
    </rPh>
    <rPh sb="302" eb="304">
      <t>イッパン</t>
    </rPh>
    <rPh sb="304" eb="306">
      <t>カイケイ</t>
    </rPh>
    <rPh sb="311" eb="312">
      <t>キン</t>
    </rPh>
    <rPh sb="313" eb="315">
      <t>イゾン</t>
    </rPh>
    <rPh sb="317" eb="319">
      <t>ジョウキョウ</t>
    </rPh>
    <rPh sb="320" eb="321">
      <t>カ</t>
    </rPh>
    <rPh sb="327" eb="329">
      <t>コンゴ</t>
    </rPh>
    <rPh sb="330" eb="332">
      <t>トウシ</t>
    </rPh>
    <rPh sb="333" eb="336">
      <t>コウリツカ</t>
    </rPh>
    <rPh sb="337" eb="339">
      <t>イジ</t>
    </rPh>
    <rPh sb="339" eb="342">
      <t>カンリヒ</t>
    </rPh>
    <rPh sb="343" eb="345">
      <t>サクゲン</t>
    </rPh>
    <rPh sb="346" eb="347">
      <t>ツト</t>
    </rPh>
    <rPh sb="349" eb="3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</si>
</sst>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7-455F-8006-AC0A87746F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6FC7-455F-8006-AC0A87746F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83-4880-B0CB-CD956C3952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DD83-4880-B0CB-CD956C3952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95.7</c:v>
                </c:pt>
                <c:pt idx="1">
                  <c:v>94.37</c:v>
                </c:pt>
                <c:pt idx="2">
                  <c:v>94.47</c:v>
                </c:pt>
                <c:pt idx="3">
                  <c:v>94.01</c:v>
                </c:pt>
                <c:pt idx="4">
                  <c:v>94.09</c:v>
                </c:pt>
              </c:numCache>
            </c:numRef>
          </c:val>
          <c:extLst>
            <c:ext xmlns:c16="http://schemas.microsoft.com/office/drawing/2014/chart" uri="{C3380CC4-5D6E-409C-BE32-E72D297353CC}">
              <c16:uniqueId val="{00000000-524C-4AEC-BAA0-18EE8E5D1B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524C-4AEC-BAA0-18EE8E5D1B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60.73</c:v>
                </c:pt>
                <c:pt idx="1">
                  <c:v>60.68</c:v>
                </c:pt>
                <c:pt idx="2">
                  <c:v>60.49</c:v>
                </c:pt>
                <c:pt idx="3">
                  <c:v>60.03</c:v>
                </c:pt>
                <c:pt idx="4">
                  <c:v>92.69</c:v>
                </c:pt>
              </c:numCache>
            </c:numRef>
          </c:val>
          <c:extLst>
            <c:ext xmlns:c16="http://schemas.microsoft.com/office/drawing/2014/chart" uri="{C3380CC4-5D6E-409C-BE32-E72D297353CC}">
              <c16:uniqueId val="{00000000-C5CD-4475-9782-DEF80CE3A7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D-4475-9782-DEF80CE3A7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2-476C-B3B9-A5D5872E26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2-476C-B3B9-A5D5872E26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7-4D5B-A461-1D54618145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7-4D5B-A461-1D54618145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C-4912-B362-AECC919E16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C-4912-B362-AECC919E16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E0-4133-B764-7BF16AB130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E0-4133-B764-7BF16AB130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2582.7199999999998</c:v>
                </c:pt>
                <c:pt idx="1">
                  <c:v>2531.7399999999998</c:v>
                </c:pt>
                <c:pt idx="2">
                  <c:v>2446.5100000000002</c:v>
                </c:pt>
                <c:pt idx="3">
                  <c:v>686.99</c:v>
                </c:pt>
                <c:pt idx="4">
                  <c:v>558.88</c:v>
                </c:pt>
              </c:numCache>
            </c:numRef>
          </c:val>
          <c:extLst>
            <c:ext xmlns:c16="http://schemas.microsoft.com/office/drawing/2014/chart" uri="{C3380CC4-5D6E-409C-BE32-E72D297353CC}">
              <c16:uniqueId val="{00000000-F4AF-4A19-BBE1-78A0793636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F4AF-4A19-BBE1-78A0793636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41.66</c:v>
                </c:pt>
                <c:pt idx="1">
                  <c:v>41.45</c:v>
                </c:pt>
                <c:pt idx="2">
                  <c:v>42.13</c:v>
                </c:pt>
                <c:pt idx="3">
                  <c:v>80.64</c:v>
                </c:pt>
                <c:pt idx="4">
                  <c:v>79.77</c:v>
                </c:pt>
              </c:numCache>
            </c:numRef>
          </c:val>
          <c:extLst>
            <c:ext xmlns:c16="http://schemas.microsoft.com/office/drawing/2014/chart" uri="{C3380CC4-5D6E-409C-BE32-E72D297353CC}">
              <c16:uniqueId val="{00000000-CC57-4B9D-AE8C-B92C52E288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CC57-4B9D-AE8C-B92C52E288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392.84</c:v>
                </c:pt>
                <c:pt idx="1">
                  <c:v>403.92</c:v>
                </c:pt>
                <c:pt idx="2">
                  <c:v>399.18</c:v>
                </c:pt>
                <c:pt idx="3">
                  <c:v>208.65</c:v>
                </c:pt>
                <c:pt idx="4">
                  <c:v>212.57</c:v>
                </c:pt>
              </c:numCache>
            </c:numRef>
          </c:val>
          <c:extLst>
            <c:ext xmlns:c16="http://schemas.microsoft.com/office/drawing/2014/chart" uri="{C3380CC4-5D6E-409C-BE32-E72D297353CC}">
              <c16:uniqueId val="{00000000-AF43-4DAE-9D49-177582EA05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AF43-4DAE-9D49-177582EA05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柳井市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32504</v>
      </c>
      <c r="AM8" s="72"/>
      <c r="AN8" s="72"/>
      <c r="AO8" s="72"/>
      <c r="AP8" s="72"/>
      <c r="AQ8" s="72"/>
      <c r="AR8" s="72"/>
      <c r="AS8" s="72"/>
      <c r="AT8" s="71">
        <f>データ!T6</f>
        <v>140.05000000000001</v>
      </c>
      <c r="AU8" s="71"/>
      <c r="AV8" s="71"/>
      <c r="AW8" s="71"/>
      <c r="AX8" s="71"/>
      <c r="AY8" s="71"/>
      <c r="AZ8" s="71"/>
      <c r="BA8" s="71"/>
      <c r="BB8" s="71">
        <f>データ!U6</f>
        <v>232.09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6.86</v>
      </c>
      <c r="Q10" s="71"/>
      <c r="R10" s="71"/>
      <c r="S10" s="71"/>
      <c r="T10" s="71"/>
      <c r="U10" s="71"/>
      <c r="V10" s="71"/>
      <c r="W10" s="71">
        <f>データ!Q6</f>
        <v>90.34</v>
      </c>
      <c r="X10" s="71"/>
      <c r="Y10" s="71"/>
      <c r="Z10" s="71"/>
      <c r="AA10" s="71"/>
      <c r="AB10" s="71"/>
      <c r="AC10" s="71"/>
      <c r="AD10" s="72">
        <f>データ!R6</f>
        <v>3132</v>
      </c>
      <c r="AE10" s="72"/>
      <c r="AF10" s="72"/>
      <c r="AG10" s="72"/>
      <c r="AH10" s="72"/>
      <c r="AI10" s="72"/>
      <c r="AJ10" s="72"/>
      <c r="AK10" s="2"/>
      <c r="AL10" s="72">
        <f>データ!V6</f>
        <v>2216</v>
      </c>
      <c r="AM10" s="72"/>
      <c r="AN10" s="72"/>
      <c r="AO10" s="72"/>
      <c r="AP10" s="72"/>
      <c r="AQ10" s="72"/>
      <c r="AR10" s="72"/>
      <c r="AS10" s="72"/>
      <c r="AT10" s="71">
        <f>データ!W6</f>
        <v>0.9</v>
      </c>
      <c r="AU10" s="71"/>
      <c r="AV10" s="71"/>
      <c r="AW10" s="71"/>
      <c r="AX10" s="71"/>
      <c r="AY10" s="71"/>
      <c r="AZ10" s="71"/>
      <c r="BA10" s="71"/>
      <c r="BB10" s="71">
        <f>データ!X6</f>
        <v>2462.2199999999998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B5AZVEKFLkF+WivStTtaCH28YnjB7JUNyXLqdBH7YQo5iGJaFHqvhCU9ZkDFiY+tSm1p3apE6cGZHjIOQ0Al+A==" saltValue="3+QFUTvDHjkS31wiNEuU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352128</v>
      </c>
      <c r="D6" s="32">
        <f t="shared" si="3"/>
        <v>47</v>
      </c>
      <c r="E6" s="32">
        <f t="shared" si="3"/>
        <v>17</v>
      </c>
      <c r="F6" s="32">
        <f t="shared" si="3"/>
        <v>4</v>
      </c>
      <c r="G6" s="32">
        <f t="shared" si="3"/>
        <v>0</v>
      </c>
      <c r="H6" s="32" t="str">
        <f t="shared" si="3"/>
        <v>山口県　柳井市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6.86</v>
      </c>
      <c r="Q6" s="33">
        <f t="shared" si="3"/>
        <v>90.34</v>
      </c>
      <c r="R6" s="33">
        <f t="shared" si="3"/>
        <v>3132</v>
      </c>
      <c r="S6" s="33">
        <f t="shared" si="3"/>
        <v>32504</v>
      </c>
      <c r="T6" s="33">
        <f t="shared" si="3"/>
        <v>140.05000000000001</v>
      </c>
      <c r="U6" s="33">
        <f t="shared" si="3"/>
        <v>232.09</v>
      </c>
      <c r="V6" s="33">
        <f t="shared" si="3"/>
        <v>2216</v>
      </c>
      <c r="W6" s="33">
        <f t="shared" si="3"/>
        <v>0.9</v>
      </c>
      <c r="X6" s="33">
        <f t="shared" si="3"/>
        <v>2462.2199999999998</v>
      </c>
      <c r="Y6" s="34">
        <f>IF(Y7="",NA(),Y7)</f>
        <v>60.73</v>
      </c>
      <c r="Z6" s="34">
        <f t="shared" ref="Z6:AH6" si="4">IF(Z7="",NA(),Z7)</f>
        <v>60.68</v>
      </c>
      <c r="AA6" s="34">
        <f t="shared" si="4"/>
        <v>60.49</v>
      </c>
      <c r="AB6" s="34">
        <f t="shared" si="4"/>
        <v>60.03</v>
      </c>
      <c r="AC6" s="34">
        <f t="shared" si="4"/>
        <v>92.69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2582.7199999999998</v>
      </c>
      <c r="BG6" s="34">
        <f t="shared" ref="BG6:BO6" si="7">IF(BG7="",NA(),BG7)</f>
        <v>2531.7399999999998</v>
      </c>
      <c r="BH6" s="34">
        <f t="shared" si="7"/>
        <v>2446.5100000000002</v>
      </c>
      <c r="BI6" s="34">
        <f t="shared" si="7"/>
        <v>686.99</v>
      </c>
      <c r="BJ6" s="34">
        <f t="shared" si="7"/>
        <v>558.88</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41.66</v>
      </c>
      <c r="BR6" s="34">
        <f t="shared" ref="BR6:BZ6" si="8">IF(BR7="",NA(),BR7)</f>
        <v>41.45</v>
      </c>
      <c r="BS6" s="34">
        <f t="shared" si="8"/>
        <v>42.13</v>
      </c>
      <c r="BT6" s="34">
        <f t="shared" si="8"/>
        <v>80.64</v>
      </c>
      <c r="BU6" s="34">
        <f t="shared" si="8"/>
        <v>79.77</v>
      </c>
      <c r="BV6" s="34">
        <f t="shared" si="8"/>
        <v>53.01</v>
      </c>
      <c r="BW6" s="34">
        <f t="shared" si="8"/>
        <v>66.56</v>
      </c>
      <c r="BX6" s="34">
        <f t="shared" si="8"/>
        <v>66.22</v>
      </c>
      <c r="BY6" s="34">
        <f t="shared" si="8"/>
        <v>69.87</v>
      </c>
      <c r="BZ6" s="34">
        <f t="shared" si="8"/>
        <v>74.3</v>
      </c>
      <c r="CA6" s="33" t="str">
        <f>IF(CA7="","",IF(CA7="-","【-】","【"&amp;SUBSTITUTE(TEXT(CA7,"#,##0.00"),"-","△")&amp;"】"))</f>
        <v>【75.58】</v>
      </c>
      <c r="CB6" s="34">
        <f>IF(CB7="",NA(),CB7)</f>
        <v>392.84</v>
      </c>
      <c r="CC6" s="34">
        <f t="shared" ref="CC6:CK6" si="9">IF(CC7="",NA(),CC7)</f>
        <v>403.92</v>
      </c>
      <c r="CD6" s="34">
        <f t="shared" si="9"/>
        <v>399.18</v>
      </c>
      <c r="CE6" s="34">
        <f t="shared" si="9"/>
        <v>208.65</v>
      </c>
      <c r="CF6" s="34">
        <f t="shared" si="9"/>
        <v>212.57</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95.7</v>
      </c>
      <c r="CY6" s="34">
        <f t="shared" ref="CY6:DG6" si="11">IF(CY7="",NA(),CY7)</f>
        <v>94.37</v>
      </c>
      <c r="CZ6" s="34">
        <f t="shared" si="11"/>
        <v>94.47</v>
      </c>
      <c r="DA6" s="34">
        <f t="shared" si="11"/>
        <v>94.01</v>
      </c>
      <c r="DB6" s="34">
        <f t="shared" si="11"/>
        <v>94.09</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352128</v>
      </c>
      <c r="D7" s="36">
        <v>47</v>
      </c>
      <c r="E7" s="36">
        <v>17</v>
      </c>
      <c r="F7" s="36">
        <v>4</v>
      </c>
      <c r="G7" s="36">
        <v>0</v>
      </c>
      <c r="H7" s="36" t="s">
        <v>110</v>
      </c>
      <c r="I7" s="36" t="s">
        <v>111</v>
      </c>
      <c r="J7" s="36" t="s">
        <v>112</v>
      </c>
      <c r="K7" s="36" t="s">
        <v>113</v>
      </c>
      <c r="L7" s="36" t="s">
        <v>114</v>
      </c>
      <c r="M7" s="36" t="s">
        <v>115</v>
      </c>
      <c r="N7" s="37" t="s">
        <v>116</v>
      </c>
      <c r="O7" s="37" t="s">
        <v>117</v>
      </c>
      <c r="P7" s="37">
        <v>6.86</v>
      </c>
      <c r="Q7" s="37">
        <v>90.34</v>
      </c>
      <c r="R7" s="37">
        <v>3132</v>
      </c>
      <c r="S7" s="37">
        <v>32504</v>
      </c>
      <c r="T7" s="37">
        <v>140.05000000000001</v>
      </c>
      <c r="U7" s="37">
        <v>232.09</v>
      </c>
      <c r="V7" s="37">
        <v>2216</v>
      </c>
      <c r="W7" s="37">
        <v>0.9</v>
      </c>
      <c r="X7" s="37">
        <v>2462.2199999999998</v>
      </c>
      <c r="Y7" s="37">
        <v>60.73</v>
      </c>
      <c r="Z7" s="37">
        <v>60.68</v>
      </c>
      <c r="AA7" s="37">
        <v>60.49</v>
      </c>
      <c r="AB7" s="37">
        <v>60.03</v>
      </c>
      <c r="AC7" s="37">
        <v>92.69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2582.7199999999998</v>
      </c>
      <c r="BG7" s="37">
        <v>2531.7399999999998</v>
      </c>
      <c r="BH7" s="37">
        <v>2446.5100000000002</v>
      </c>
      <c r="BI7" s="37">
        <v>686.99</v>
      </c>
      <c r="BJ7" s="37">
        <v>558.88</v>
      </c>
      <c r="BK7" s="37">
        <v>1554.05</v>
      </c>
      <c r="BL7" s="37">
        <v>1436</v>
      </c>
      <c r="BM7" s="37">
        <v>1434.89</v>
      </c>
      <c r="BN7" s="37">
        <v>1298.9100000000001</v>
      </c>
      <c r="BO7" s="37">
        <v>1243.71</v>
      </c>
      <c r="BP7" s="37">
        <v>1225.44</v>
      </c>
      <c r="BQ7" s="37">
        <v>41.66</v>
      </c>
      <c r="BR7" s="37">
        <v>41.45</v>
      </c>
      <c r="BS7" s="37">
        <v>42.13</v>
      </c>
      <c r="BT7" s="37">
        <v>80.64</v>
      </c>
      <c r="BU7" s="37">
        <v>79.77</v>
      </c>
      <c r="BV7" s="37">
        <v>53.01</v>
      </c>
      <c r="BW7" s="37">
        <v>66.56</v>
      </c>
      <c r="BX7" s="37">
        <v>66.22</v>
      </c>
      <c r="BY7" s="37">
        <v>69.87</v>
      </c>
      <c r="BZ7" s="37">
        <v>74.3</v>
      </c>
      <c r="CA7" s="37">
        <v>75.58</v>
      </c>
      <c r="CB7" s="37">
        <v>392.84</v>
      </c>
      <c r="CC7" s="37">
        <v>403.92</v>
      </c>
      <c r="CD7" s="37">
        <v>399.18</v>
      </c>
      <c r="CE7" s="37">
        <v>208.65</v>
      </c>
      <c r="CF7" s="37">
        <v>212.57</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95.7</v>
      </c>
      <c r="CY7" s="37">
        <v>94.37</v>
      </c>
      <c r="CZ7" s="37">
        <v>94.47</v>
      </c>
      <c r="DA7" s="37">
        <v>94.01</v>
      </c>
      <c r="DB7" s="37">
        <v>94.09</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2019-02-08T05:01:31Z</cp:lastPrinted>
  <dcterms:created xsi:type="dcterms:W3CDTF">2018-12-03T09:17:05Z</dcterms:created>
  <dcterms:modified xsi:type="dcterms:W3CDTF">2019-03-25T05:27:11Z</dcterms:modified>
  <cp:category/>
</cp:coreProperties>
</file>