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ukawa.takashi\Desktop\新しいフォルダー\"/>
    </mc:Choice>
  </mc:AlternateContent>
  <workbookProtection workbookAlgorithmName="SHA-512" workbookHashValue="1Q5x4OWMaP+HF6dO7FxjJ9va1XUFjdD1YG4Vt4G6OqkiCyDr8clhKJiKd8f8lXJiM1uIlvhgy+iQaqRg4fkLTA==" workbookSaltValue="yvlIBjIr5FXrh9xG1lhEqw==" workbookSpinCount="100000" lockStructure="1"/>
  <bookViews>
    <workbookView xWindow="0" yWindow="0" windowWidth="28800" windowHeight="123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<sst xmlns="http://schemas.openxmlformats.org/spreadsheetml/2006/main" count="240" uniqueCount="126">
  <si>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</si>
  <si>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</si>
  <si>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</si>
  <si>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</si>
  <si>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</si>
  <si>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</si>
  <si>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</si>
  <si>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</si>
  <si>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</si>
  <si>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</si>
  <si>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</si>
  <si>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</si>
  <si>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</si>
  <si>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</si>
  <si>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</si>
  <si>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</si>
  <si>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</si>
  <si>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</si>
  <si>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</si>
  <si>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</si>
  <si>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</si>
  <si>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</si>
  <si>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</si>
  <si>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</si>
  <si>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</si>
  <si>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</si>
  <si>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</si>
  <si>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</si>
  <si>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</si>
  <si>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</si>
  <si>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</si>
  <si>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</si>
  <si>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</si>
  <si>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</si>
  <si>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</si>
  <si>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</si>
  <si>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</si>
  <si>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</si>
  <si>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</si>
  <si>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</si>
  <si>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</si>
  <si>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</si>
  <si>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</si>
  <si>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</si>
  <si>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</si>
  <si>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</si>
  <si>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</si>
  <si>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</si>
  <si>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</si>
  <si>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</si>
  <si>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</si>
  <si>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</si>
  <si>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</si>
  <si>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</si>
  <si>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</si>
  <si>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</si>
  <si>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</si>
  <si>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</si>
  <si>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</si>
  <si>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</si>
  <si>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</si>
  <si>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</si>
  <si>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</si>
  <si>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</si>
  <si>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</si>
  <si>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</si>
  <si>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</si>
  <si>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</si>
  <si>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</si>
  <si>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</si>
  <si>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</si>
  <si>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</si>
  <si>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</si>
  <si>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</si>
  <si>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</si>
  <si>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</si>
  <si>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</si>
  <si>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</si>
  <si>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</si>
  <si>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</si>
  <si>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</si>
  <si>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</si>
  <si>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</si>
  <si>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</si>
  <si>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</si>
  <si>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</si>
  <si>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</si>
  <si>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</si>
  <si>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</si>
  <si>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</si>
  <si>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</si>
  <si>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</si>
  <si>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</si>
  <si>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</si>
  <si>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</si>
  <si>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</si>
  <si>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</si>
  <si>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</si>
  <si>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</si>
  <si>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</si>
  <si>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</si>
  <si>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</si>
  <si>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</si>
  <si>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</si>
  <si>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</si>
  <si>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</si>
  <si>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</si>
  <si>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</si>
  <si>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</si>
  <si>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</si>
  <si>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山口県　柳井市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</si>
  <si>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</si>
  <si>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</si>
  <si>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</si>
  <si>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</si>
  <si>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</si>
  <si>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</si>
  <si>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</si>
  <si>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</si>
  <si>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</si>
  <si>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</si>
  <si>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</si>
  <si>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</si>
  <si>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平成32年度からの公営企業会計への移行を進め、公営企業会計に基づく経営状況の把握に努めたうえで、使用料収入の見通し及び見直しについても検討する。</t>
    <phoneticPr fontId="15"/>
  </si>
  <si>
    <t>　平成５年度末の供用開始から24年目に入り、施設の老朽化対策が課題となっている。平成27年度に各処理施設及び管路施設を対象として機能診断調査を行い、平成28年度に最適整備構想を策定した。
 同構想に基づき、平成34年度まで機能強化対策事業を行う予定としている。</t>
    <rPh sb="74" eb="76">
      <t>ヘイセイ</t>
    </rPh>
    <rPh sb="78" eb="80">
      <t>ネンド</t>
    </rPh>
    <rPh sb="103" eb="105">
      <t>ヘイセイ</t>
    </rPh>
    <rPh sb="107" eb="109">
      <t>ネンド</t>
    </rPh>
    <phoneticPr fontId="15"/>
  </si>
  <si>
    <t>　①収益的収支比率が97％まで改善したが、分流式下水道に係る一般会計からの繰出金の算定基準が変更され、収益的収入に係る繰入金が増加したためによるものである。
　また、汚水処理区域内人口の減少に伴い有収水量の減少により、⑦施設利用率は平成28年度を下回った一方、⑧水洗化率は平成28年度と同水準で推移している。これは、当初の施設整備が完了し、事業が維持管理業務に移行したことを反映したものになっている。
　こうした状況の中、④企業債残高事業規模比率、⑤経費回収率、⑥汚水処理原価についても平成28年度と同水準で推移している。
　しかしながら、経営の実態は料金収入で総費用を賄いきれない状況が続いており、一般会計からの繰出金に依存した状況に変わりはなく、今後も維持管理費の削減に努める必要がある。</t>
    <rPh sb="2" eb="5">
      <t>シュウエキテキ</t>
    </rPh>
    <rPh sb="5" eb="7">
      <t>シュウシ</t>
    </rPh>
    <rPh sb="7" eb="9">
      <t>ヒリツ</t>
    </rPh>
    <rPh sb="15" eb="17">
      <t>カイゼン</t>
    </rPh>
    <rPh sb="57" eb="58">
      <t>カカ</t>
    </rPh>
    <rPh sb="59" eb="62">
      <t>クリイレキン</t>
    </rPh>
    <rPh sb="63" eb="65">
      <t>ゾウカ</t>
    </rPh>
    <rPh sb="83" eb="85">
      <t>オスイ</t>
    </rPh>
    <rPh sb="85" eb="87">
      <t>ショリ</t>
    </rPh>
    <rPh sb="87" eb="89">
      <t>クイキ</t>
    </rPh>
    <rPh sb="89" eb="90">
      <t>ナイ</t>
    </rPh>
    <rPh sb="90" eb="92">
      <t>ジンコウ</t>
    </rPh>
    <rPh sb="93" eb="95">
      <t>ゲンショウ</t>
    </rPh>
    <rPh sb="96" eb="97">
      <t>トモナ</t>
    </rPh>
    <rPh sb="98" eb="100">
      <t>ユウシュウ</t>
    </rPh>
    <rPh sb="100" eb="102">
      <t>スイリョウ</t>
    </rPh>
    <rPh sb="103" eb="105">
      <t>ゲンショウ</t>
    </rPh>
    <rPh sb="110" eb="112">
      <t>シセツ</t>
    </rPh>
    <rPh sb="112" eb="115">
      <t>リヨウリツ</t>
    </rPh>
    <rPh sb="116" eb="118">
      <t>ヘイセイ</t>
    </rPh>
    <rPh sb="120" eb="122">
      <t>ネンド</t>
    </rPh>
    <rPh sb="123" eb="125">
      <t>シタマワ</t>
    </rPh>
    <rPh sb="127" eb="129">
      <t>イッポウ</t>
    </rPh>
    <rPh sb="131" eb="134">
      <t>スイセンカ</t>
    </rPh>
    <rPh sb="134" eb="135">
      <t>リツ</t>
    </rPh>
    <rPh sb="147" eb="149">
      <t>スイイ</t>
    </rPh>
    <rPh sb="158" eb="160">
      <t>トウショ</t>
    </rPh>
    <rPh sb="161" eb="163">
      <t>シセツ</t>
    </rPh>
    <rPh sb="163" eb="165">
      <t>セイビ</t>
    </rPh>
    <rPh sb="166" eb="168">
      <t>カンリョウ</t>
    </rPh>
    <rPh sb="170" eb="172">
      <t>ジギョウ</t>
    </rPh>
    <rPh sb="173" eb="175">
      <t>イジ</t>
    </rPh>
    <rPh sb="175" eb="177">
      <t>カンリ</t>
    </rPh>
    <rPh sb="177" eb="179">
      <t>ギョウム</t>
    </rPh>
    <rPh sb="180" eb="182">
      <t>イコウ</t>
    </rPh>
    <rPh sb="187" eb="189">
      <t>ハンエイ</t>
    </rPh>
    <rPh sb="243" eb="245">
      <t>ヘイセイ</t>
    </rPh>
    <rPh sb="247" eb="249">
      <t>ネンド</t>
    </rPh>
    <rPh sb="250" eb="253">
      <t>ドウスイジュン</t>
    </rPh>
    <rPh sb="254" eb="256">
      <t>スイイ</t>
    </rPh>
    <rPh sb="308" eb="309">
      <t>ダ</t>
    </rPh>
    <rPh sb="325" eb="327">
      <t>コンゴ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</si>
</sst>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justify" vertical="top" wrapText="1"/>
      <protection locked="0"/>
    </xf>
    <xf numFmtId="0" fontId="16" fillId="0" borderId="0" xfId="0" applyFont="1" applyBorder="1" applyAlignment="1" applyProtection="1">
      <alignment horizontal="justify" vertical="top" wrapText="1"/>
      <protection locked="0"/>
    </xf>
    <xf numFmtId="0" fontId="16" fillId="0" borderId="7" xfId="0" applyFont="1" applyBorder="1" applyAlignment="1" applyProtection="1">
      <alignment horizontal="justify" vertical="top" wrapText="1"/>
      <protection locked="0"/>
    </xf>
    <xf numFmtId="0" fontId="16" fillId="0" borderId="8" xfId="0" applyFont="1" applyBorder="1" applyAlignment="1" applyProtection="1">
      <alignment horizontal="justify" vertical="top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6" fillId="0" borderId="9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E-4EDE-99BD-494B4B57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E-4EDE-99BD-494B4B57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57.16</c:v>
                </c:pt>
                <c:pt idx="1">
                  <c:v>57.26</c:v>
                </c:pt>
                <c:pt idx="2">
                  <c:v>56.22</c:v>
                </c:pt>
                <c:pt idx="3">
                  <c:v>57.65</c:v>
                </c:pt>
                <c:pt idx="4">
                  <c:v>53.66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D-4F9D-BB8F-48977A9B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D-4F9D-BB8F-48977A9B9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81.099999999999994</c:v>
                </c:pt>
                <c:pt idx="1">
                  <c:v>82.36</c:v>
                </c:pt>
                <c:pt idx="2">
                  <c:v>81.81</c:v>
                </c:pt>
                <c:pt idx="3">
                  <c:v>82.65</c:v>
                </c:pt>
                <c:pt idx="4">
                  <c:v>83.55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5-4E88-A44F-CC26854A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5-4E88-A44F-CC26854A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62.52</c:v>
                </c:pt>
                <c:pt idx="1">
                  <c:v>62.52</c:v>
                </c:pt>
                <c:pt idx="2">
                  <c:v>62.91</c:v>
                </c:pt>
                <c:pt idx="3">
                  <c:v>62.64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0AA-B1CD-0C4A1AE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4-40AA-B1CD-0C4A1AE0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8-46C6-88A7-F69E38F4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8-46C6-88A7-F69E38F4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5-4203-A16B-B619014E5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F5-4203-A16B-B619014E5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C-412E-90CA-D3190F2D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C-412E-90CA-D3190F2D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6-4F25-8C71-50E77398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6-4F25-8C71-50E773984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1101.99</c:v>
                </c:pt>
                <c:pt idx="1">
                  <c:v>1033.6600000000001</c:v>
                </c:pt>
                <c:pt idx="2">
                  <c:v>960.26</c:v>
                </c:pt>
                <c:pt idx="3">
                  <c:v>1.56</c:v>
                </c:pt>
                <c:pt idx="4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2-4DFB-80E6-6A65C2FB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2-4DFB-80E6-6A65C2FB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27.74</c:v>
                </c:pt>
                <c:pt idx="1">
                  <c:v>28.46</c:v>
                </c:pt>
                <c:pt idx="2">
                  <c:v>27.82</c:v>
                </c:pt>
                <c:pt idx="3">
                  <c:v>40.28</c:v>
                </c:pt>
                <c:pt idx="4">
                  <c:v>39.130000000000003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512-9457-EFC96BC2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8-4512-9457-EFC96BC2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598.67999999999995</c:v>
                </c:pt>
                <c:pt idx="1">
                  <c:v>595.58000000000004</c:v>
                </c:pt>
                <c:pt idx="2">
                  <c:v>614.94000000000005</c:v>
                </c:pt>
                <c:pt idx="3">
                  <c:v>427.11</c:v>
                </c:pt>
                <c:pt idx="4">
                  <c:v>439.92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D-4292-93FB-5988C611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D-4292-93FB-5988C611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山口県　柳井市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32504</v>
      </c>
      <c r="AM8" s="49"/>
      <c r="AN8" s="49"/>
      <c r="AO8" s="49"/>
      <c r="AP8" s="49"/>
      <c r="AQ8" s="49"/>
      <c r="AR8" s="49"/>
      <c r="AS8" s="49"/>
      <c r="AT8" s="44">
        <f>データ!T6</f>
        <v>140.05000000000001</v>
      </c>
      <c r="AU8" s="44"/>
      <c r="AV8" s="44"/>
      <c r="AW8" s="44"/>
      <c r="AX8" s="44"/>
      <c r="AY8" s="44"/>
      <c r="AZ8" s="44"/>
      <c r="BA8" s="44"/>
      <c r="BB8" s="44">
        <f>データ!U6</f>
        <v>232.09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13.68</v>
      </c>
      <c r="Q10" s="44"/>
      <c r="R10" s="44"/>
      <c r="S10" s="44"/>
      <c r="T10" s="44"/>
      <c r="U10" s="44"/>
      <c r="V10" s="44"/>
      <c r="W10" s="44">
        <f>データ!Q6</f>
        <v>79.150000000000006</v>
      </c>
      <c r="X10" s="44"/>
      <c r="Y10" s="44"/>
      <c r="Z10" s="44"/>
      <c r="AA10" s="44"/>
      <c r="AB10" s="44"/>
      <c r="AC10" s="44"/>
      <c r="AD10" s="49">
        <f>データ!R6</f>
        <v>3132</v>
      </c>
      <c r="AE10" s="49"/>
      <c r="AF10" s="49"/>
      <c r="AG10" s="49"/>
      <c r="AH10" s="49"/>
      <c r="AI10" s="49"/>
      <c r="AJ10" s="49"/>
      <c r="AK10" s="2"/>
      <c r="AL10" s="49">
        <f>データ!V6</f>
        <v>4420</v>
      </c>
      <c r="AM10" s="49"/>
      <c r="AN10" s="49"/>
      <c r="AO10" s="49"/>
      <c r="AP10" s="49"/>
      <c r="AQ10" s="49"/>
      <c r="AR10" s="49"/>
      <c r="AS10" s="49"/>
      <c r="AT10" s="44">
        <f>データ!W6</f>
        <v>1.84</v>
      </c>
      <c r="AU10" s="44"/>
      <c r="AV10" s="44"/>
      <c r="AW10" s="44"/>
      <c r="AX10" s="44"/>
      <c r="AY10" s="44"/>
      <c r="AZ10" s="44"/>
      <c r="BA10" s="44"/>
      <c r="BB10" s="44">
        <f>データ!X6</f>
        <v>2402.17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124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1" t="s">
        <v>123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KouqmtfPgIYqQg7NwttHvcrg5+1hiKq5WeXiAPzUv3O7kP+nlyqCWX2BIY4dpJ8jDMGbUneQeuIbzpXYcMHlgA==" saltValue="+IM/KqNjaBAb0Y09mf+y6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8" t="s">
        <v>66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94" t="s">
        <v>67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 t="s">
        <v>68</v>
      </c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87" t="s">
        <v>70</v>
      </c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 t="s">
        <v>71</v>
      </c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 t="s">
        <v>72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 t="s">
        <v>73</v>
      </c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 t="s">
        <v>74</v>
      </c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 t="s">
        <v>75</v>
      </c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 t="s">
        <v>76</v>
      </c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 t="s">
        <v>77</v>
      </c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 t="s">
        <v>78</v>
      </c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 t="s">
        <v>79</v>
      </c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 t="s">
        <v>80</v>
      </c>
      <c r="EF4" s="87"/>
      <c r="EG4" s="87"/>
      <c r="EH4" s="87"/>
      <c r="EI4" s="87"/>
      <c r="EJ4" s="87"/>
      <c r="EK4" s="87"/>
      <c r="EL4" s="87"/>
      <c r="EM4" s="87"/>
      <c r="EN4" s="87"/>
      <c r="EO4" s="87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352128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山口県　柳井市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13.68</v>
      </c>
      <c r="Q6" s="33">
        <f t="shared" si="3"/>
        <v>79.150000000000006</v>
      </c>
      <c r="R6" s="33">
        <f t="shared" si="3"/>
        <v>3132</v>
      </c>
      <c r="S6" s="33">
        <f t="shared" si="3"/>
        <v>32504</v>
      </c>
      <c r="T6" s="33">
        <f t="shared" si="3"/>
        <v>140.05000000000001</v>
      </c>
      <c r="U6" s="33">
        <f t="shared" si="3"/>
        <v>232.09</v>
      </c>
      <c r="V6" s="33">
        <f t="shared" si="3"/>
        <v>4420</v>
      </c>
      <c r="W6" s="33">
        <f t="shared" si="3"/>
        <v>1.84</v>
      </c>
      <c r="X6" s="33">
        <f t="shared" si="3"/>
        <v>2402.17</v>
      </c>
      <c r="Y6" s="34">
        <f>IF(Y7="",NA(),Y7)</f>
        <v>62.52</v>
      </c>
      <c r="Z6" s="34">
        <f t="shared" ref="Z6:AH6" si="4">IF(Z7="",NA(),Z7)</f>
        <v>62.52</v>
      </c>
      <c r="AA6" s="34">
        <f t="shared" si="4"/>
        <v>62.91</v>
      </c>
      <c r="AB6" s="34">
        <f t="shared" si="4"/>
        <v>62.64</v>
      </c>
      <c r="AC6" s="34">
        <f t="shared" si="4"/>
        <v>97.4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1101.99</v>
      </c>
      <c r="BG6" s="34">
        <f t="shared" ref="BG6:BO6" si="7">IF(BG7="",NA(),BG7)</f>
        <v>1033.6600000000001</v>
      </c>
      <c r="BH6" s="34">
        <f t="shared" si="7"/>
        <v>960.26</v>
      </c>
      <c r="BI6" s="34">
        <f t="shared" si="7"/>
        <v>1.56</v>
      </c>
      <c r="BJ6" s="34">
        <f t="shared" si="7"/>
        <v>4.2300000000000004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27.74</v>
      </c>
      <c r="BR6" s="34">
        <f t="shared" ref="BR6:BZ6" si="8">IF(BR7="",NA(),BR7)</f>
        <v>28.46</v>
      </c>
      <c r="BS6" s="34">
        <f t="shared" si="8"/>
        <v>27.82</v>
      </c>
      <c r="BT6" s="34">
        <f t="shared" si="8"/>
        <v>40.28</v>
      </c>
      <c r="BU6" s="34">
        <f t="shared" si="8"/>
        <v>39.130000000000003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598.67999999999995</v>
      </c>
      <c r="CC6" s="34">
        <f t="shared" ref="CC6:CK6" si="9">IF(CC7="",NA(),CC7)</f>
        <v>595.58000000000004</v>
      </c>
      <c r="CD6" s="34">
        <f t="shared" si="9"/>
        <v>614.94000000000005</v>
      </c>
      <c r="CE6" s="34">
        <f t="shared" si="9"/>
        <v>427.11</v>
      </c>
      <c r="CF6" s="34">
        <f t="shared" si="9"/>
        <v>439.92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57.16</v>
      </c>
      <c r="CN6" s="34">
        <f t="shared" ref="CN6:CV6" si="10">IF(CN7="",NA(),CN7)</f>
        <v>57.26</v>
      </c>
      <c r="CO6" s="34">
        <f t="shared" si="10"/>
        <v>56.22</v>
      </c>
      <c r="CP6" s="34">
        <f t="shared" si="10"/>
        <v>57.65</v>
      </c>
      <c r="CQ6" s="34">
        <f t="shared" si="10"/>
        <v>53.66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81.099999999999994</v>
      </c>
      <c r="CY6" s="34">
        <f t="shared" ref="CY6:DG6" si="11">IF(CY7="",NA(),CY7)</f>
        <v>82.36</v>
      </c>
      <c r="CZ6" s="34">
        <f t="shared" si="11"/>
        <v>81.81</v>
      </c>
      <c r="DA6" s="34">
        <f t="shared" si="11"/>
        <v>82.65</v>
      </c>
      <c r="DB6" s="34">
        <f t="shared" si="11"/>
        <v>83.55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4">
        <f t="shared" si="14"/>
        <v>0.01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352128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13.68</v>
      </c>
      <c r="Q7" s="37">
        <v>79.150000000000006</v>
      </c>
      <c r="R7" s="37">
        <v>3132</v>
      </c>
      <c r="S7" s="37">
        <v>32504</v>
      </c>
      <c r="T7" s="37">
        <v>140.05000000000001</v>
      </c>
      <c r="U7" s="37">
        <v>232.09</v>
      </c>
      <c r="V7" s="37">
        <v>4420</v>
      </c>
      <c r="W7" s="37">
        <v>1.84</v>
      </c>
      <c r="X7" s="37">
        <v>2402.17</v>
      </c>
      <c r="Y7" s="37">
        <v>62.52</v>
      </c>
      <c r="Z7" s="37">
        <v>62.52</v>
      </c>
      <c r="AA7" s="37">
        <v>62.91</v>
      </c>
      <c r="AB7" s="37">
        <v>62.64</v>
      </c>
      <c r="AC7" s="37">
        <v>97.4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1101.99</v>
      </c>
      <c r="BG7" s="37">
        <v>1033.6600000000001</v>
      </c>
      <c r="BH7" s="37">
        <v>960.26</v>
      </c>
      <c r="BI7" s="37">
        <v>1.56</v>
      </c>
      <c r="BJ7" s="37">
        <v>4.2300000000000004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27.74</v>
      </c>
      <c r="BR7" s="37">
        <v>28.46</v>
      </c>
      <c r="BS7" s="37">
        <v>27.82</v>
      </c>
      <c r="BT7" s="37">
        <v>40.28</v>
      </c>
      <c r="BU7" s="37">
        <v>39.130000000000003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598.67999999999995</v>
      </c>
      <c r="CC7" s="37">
        <v>595.58000000000004</v>
      </c>
      <c r="CD7" s="37">
        <v>614.94000000000005</v>
      </c>
      <c r="CE7" s="37">
        <v>427.11</v>
      </c>
      <c r="CF7" s="37">
        <v>439.92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57.16</v>
      </c>
      <c r="CN7" s="37">
        <v>57.26</v>
      </c>
      <c r="CO7" s="37">
        <v>56.22</v>
      </c>
      <c r="CP7" s="37">
        <v>57.65</v>
      </c>
      <c r="CQ7" s="37">
        <v>53.66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81.099999999999994</v>
      </c>
      <c r="CY7" s="37">
        <v>82.36</v>
      </c>
      <c r="CZ7" s="37">
        <v>81.81</v>
      </c>
      <c r="DA7" s="37">
        <v>82.65</v>
      </c>
      <c r="DB7" s="37">
        <v>83.55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0.01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2019-02-08T05:01:54Z</cp:lastPrinted>
  <dcterms:created xsi:type="dcterms:W3CDTF">2018-12-03T09:28:40Z</dcterms:created>
  <dcterms:modified xsi:type="dcterms:W3CDTF">2019-03-25T05:27:23Z</dcterms:modified>
  <cp:category/>
</cp:coreProperties>
</file>