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ukawa.takashi\Desktop\新しいフォルダー\"/>
    </mc:Choice>
  </mc:AlternateContent>
  <workbookProtection workbookAlgorithmName="SHA-512" workbookHashValue="3aqb1tY9SFU2BTvAAhZh5jNuwlo9Y5526u+aLZnlCh67goDIz/f5RDeSmSa0gfqbhRM5LB/T84IHb7Pb9e594w==" workbookSaltValue="W1Hj0hRVRNwTg7iOGfGXbA==" workbookSpinCount="100000" lockStructure="1"/>
  <bookViews>
    <workbookView xWindow="0" yWindow="0" windowWidth="28800" windowHeight="1236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GQ30" i="4"/>
  <c r="BZ30" i="4"/>
  <c r="BZ51" i="4"/>
  <c r="HP76" i="4"/>
  <c r="BG51" i="4"/>
  <c r="FX30" i="4"/>
  <c r="BG30" i="4"/>
  <c r="AV76" i="4"/>
  <c r="KO51" i="4"/>
  <c r="FX51" i="4"/>
  <c r="LE76" i="4"/>
  <c r="KO30" i="4"/>
  <c r="HA76" i="4"/>
  <c r="AN51" i="4"/>
  <c r="FE30" i="4"/>
  <c r="AN30" i="4"/>
  <c r="AG76" i="4"/>
  <c r="FE51" i="4"/>
  <c r="JV51" i="4"/>
  <c r="KP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<sst xmlns="http://schemas.openxmlformats.org/spreadsheetml/2006/main" count="288" uniqueCount="143">
  <si>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</si>
  <si>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</si>
  <si>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</si>
  <si>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</si>
  <si>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</si>
  <si>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</si>
  <si>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</si>
  <si>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</si>
  <si>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</si>
  <si>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</si>
  <si>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</si>
  <si>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</si>
  <si>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</si>
  <si>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</si>
  <si>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</si>
  <si>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</si>
  <si>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</si>
  <si>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</si>
  <si>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</si>
  <si>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</si>
  <si>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</si>
  <si>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</si>
  <si>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</si>
  <si>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</si>
  <si>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</si>
  <si>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</si>
  <si>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</si>
  <si>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</si>
  <si>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</si>
  <si>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</si>
  <si>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</si>
  <si>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</si>
  <si>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</si>
  <si>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</si>
  <si>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</si>
  <si>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</si>
  <si>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</si>
  <si>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</si>
  <si>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</si>
  <si>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</si>
  <si>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</si>
  <si>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</si>
  <si>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</si>
  <si>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</si>
  <si>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</si>
  <si>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</si>
  <si>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</si>
  <si>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</si>
  <si>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</si>
  <si>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</si>
  <si>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</si>
  <si>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</si>
  <si>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</si>
  <si>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</si>
  <si>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</si>
  <si>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</si>
  <si>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</si>
  <si>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</si>
  <si>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</si>
  <si>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</si>
  <si>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</si>
  <si>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</si>
  <si>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</si>
  <si>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</si>
  <si>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</si>
  <si>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</si>
  <si>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</si>
  <si>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</si>
  <si>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</si>
  <si>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</si>
  <si>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</si>
  <si>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</si>
  <si>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</si>
  <si>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</si>
  <si>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</si>
  <si>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</si>
  <si>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</si>
  <si>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</si>
  <si>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</si>
  <si>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</si>
  <si>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</si>
  <si>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</si>
  <si>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</si>
  <si>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</si>
  <si>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</si>
  <si>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</si>
  <si>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</si>
  <si>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</si>
  <si>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</si>
  <si>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</si>
  <si>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</si>
  <si>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</si>
  <si>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</si>
  <si>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</si>
  <si>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</si>
  <si>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</si>
  <si>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</si>
  <si>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</si>
  <si>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</si>
  <si>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</si>
  <si>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</si>
  <si>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</si>
  <si>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</si>
  <si>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</si>
  <si>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</si>
  <si>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</si>
  <si>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</si>
  <si>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</si>
  <si>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</si>
  <si>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</si>
  <si>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</si>
  <si>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</si>
  <si>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当該値(N)</t>
    <phoneticPr fontId="5"/>
  </si>
  <si>
    <t>当該値(N-1)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</si>
  <si>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</si>
  <si>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</si>
  <si>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</si>
  <si>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</si>
  <si>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</si>
  <si>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</si>
  <si>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</si>
  <si>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柳井市</t>
  </si>
  <si>
    <t>柳井駅南駐車場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</si>
  <si>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</si>
  <si>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</si>
  <si>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</si>
  <si>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</si>
  <si>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</si>
  <si>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</si>
  <si>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</si>
  <si>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</si>
  <si>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</si>
  <si>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</si>
  <si>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</si>
  <si>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</si>
  <si>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</si>
  <si>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</si>
  <si>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</si>
  <si>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</si>
  <si>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①広場式の月極駐車場であり、無人で設置機器等も無いことから、維持管理費用はほとんどかかっていないが、利用者数の減少により、収支状況は悪化している。
②③他会計からの繰入れは行っていない。
④⑤いずれの数値も減少している。ＪＲ柳井駅周辺に民間の月極駐車場が増加しているため、収益性がかなり低下しており、今後も改善は見込まれない。中心市街地での需給状況も踏まえ、一定の役割を終えたものと判断されるため、供用廃止を検討したい。</t>
    <rPh sb="30" eb="32">
      <t>イジ</t>
    </rPh>
    <rPh sb="32" eb="34">
      <t>カンリ</t>
    </rPh>
    <rPh sb="50" eb="52">
      <t>リヨウ</t>
    </rPh>
    <rPh sb="52" eb="53">
      <t>シャ</t>
    </rPh>
    <rPh sb="53" eb="54">
      <t>スウ</t>
    </rPh>
    <rPh sb="55" eb="57">
      <t>ゲンショウ</t>
    </rPh>
    <rPh sb="61" eb="63">
      <t>シュウシ</t>
    </rPh>
    <rPh sb="63" eb="65">
      <t>ジョウキョウ</t>
    </rPh>
    <rPh sb="66" eb="68">
      <t>アッカ</t>
    </rPh>
    <phoneticPr fontId="5"/>
  </si>
  <si>
    <t>⑪ＪＲ柳井駅周辺に民間の月極駐車場が増加しているため、稼働率は低い水準にあり、今後も改善は見込まれない。</t>
    <rPh sb="31" eb="32">
      <t>ヒク</t>
    </rPh>
    <rPh sb="33" eb="35">
      <t>スイジュン</t>
    </rPh>
    <rPh sb="42" eb="44">
      <t>カイゼン</t>
    </rPh>
    <phoneticPr fontId="5"/>
  </si>
  <si>
    <t>駐車場使用料収入は大きく減ったものの、経費がほとんどかからないため、平成２９年度も黒字になっている。しかし、ＪＲ柳井駅周辺に代替となる民間の月極駐車場が新設されており、収益性、稼働率ともに大幅に下がっているため、市営駐車場として一定の役割を終えたものと判断される。平成２９年度の利用者数は前年度の半数ほどになっているため、供用廃止を検討したい。</t>
    <phoneticPr fontId="5"/>
  </si>
  <si>
    <t>⑦ＪＲ柳井駅に近い土地であることから、高度利用を前提とした活用を検討したい。
⑧特に設備等を有しておらず設備投資が必要になる見込みは少ない。
⑩起債の借入れは無い。</t>
    <rPh sb="19" eb="21">
      <t>コウド</t>
    </rPh>
    <rPh sb="21" eb="23">
      <t>リヨウ</t>
    </rPh>
    <rPh sb="24" eb="26">
      <t>ゼンテイ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</si>
</sst>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1171</c:v>
                </c:pt>
                <c:pt idx="1">
                  <c:v>698.7</c:v>
                </c:pt>
                <c:pt idx="2">
                  <c:v>614.70000000000005</c:v>
                </c:pt>
                <c:pt idx="3">
                  <c:v>329.5</c:v>
                </c:pt>
                <c:pt idx="4">
                  <c:v>128.30000000000001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2-4E37-82BF-E9BF2DB7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30440"/>
        <c:axId val="12152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2-4E37-82BF-E9BF2DB7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30440"/>
        <c:axId val="121525344"/>
      </c:lineChart>
      <c:dateAx>
        <c:axId val="121530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525344"/>
        <c:crosses val="autoZero"/>
        <c:auto val="1"/>
        <c:lblOffset val="100"/>
        <c:baseTimeUnit val="years"/>
      </c:dateAx>
      <c:valAx>
        <c:axId val="12152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530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B-4325-B983-C896676D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31224"/>
        <c:axId val="12152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B-4325-B983-C896676D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31224"/>
        <c:axId val="121526912"/>
      </c:lineChart>
      <c:dateAx>
        <c:axId val="121531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526912"/>
        <c:crosses val="autoZero"/>
        <c:auto val="1"/>
        <c:lblOffset val="100"/>
        <c:baseTimeUnit val="years"/>
      </c:dateAx>
      <c:valAx>
        <c:axId val="12152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531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680-4B30-8B43-56B62C32A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92848"/>
        <c:axId val="12119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0-4B30-8B43-56B62C32A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92848"/>
        <c:axId val="121193240"/>
      </c:lineChart>
      <c:dateAx>
        <c:axId val="12119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193240"/>
        <c:crosses val="autoZero"/>
        <c:auto val="1"/>
        <c:lblOffset val="100"/>
        <c:baseTimeUnit val="years"/>
      </c:dateAx>
      <c:valAx>
        <c:axId val="12119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19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9E8-4965-9005-C4EDEE76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5144"/>
        <c:axId val="31976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8-4965-9005-C4EDEE76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5144"/>
        <c:axId val="319765928"/>
      </c:lineChart>
      <c:dateAx>
        <c:axId val="319765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5928"/>
        <c:crosses val="autoZero"/>
        <c:auto val="1"/>
        <c:lblOffset val="100"/>
        <c:baseTimeUnit val="years"/>
      </c:dateAx>
      <c:valAx>
        <c:axId val="31976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5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5-404D-B22E-31C676DC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9456"/>
        <c:axId val="319769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5-404D-B22E-31C676DC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9456"/>
        <c:axId val="319769064"/>
      </c:lineChart>
      <c:dateAx>
        <c:axId val="31976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9064"/>
        <c:crosses val="autoZero"/>
        <c:auto val="1"/>
        <c:lblOffset val="100"/>
        <c:baseTimeUnit val="years"/>
      </c:dateAx>
      <c:valAx>
        <c:axId val="319769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E-43AE-93E0-3E181A9C1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3968"/>
        <c:axId val="31976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E-43AE-93E0-3E181A9C1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3968"/>
        <c:axId val="319764360"/>
      </c:lineChart>
      <c:dateAx>
        <c:axId val="31976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4360"/>
        <c:crosses val="autoZero"/>
        <c:auto val="1"/>
        <c:lblOffset val="100"/>
        <c:baseTimeUnit val="years"/>
      </c:dateAx>
      <c:valAx>
        <c:axId val="31976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57.6</c:v>
                </c:pt>
                <c:pt idx="2">
                  <c:v>51.5</c:v>
                </c:pt>
                <c:pt idx="3">
                  <c:v>43.9</c:v>
                </c:pt>
                <c:pt idx="4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9-4B57-9C6A-15B7ABAE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8672"/>
        <c:axId val="31976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9-4B57-9C6A-15B7ABAE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8672"/>
        <c:axId val="319762400"/>
      </c:lineChart>
      <c:dateAx>
        <c:axId val="31976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2400"/>
        <c:crosses val="autoZero"/>
        <c:auto val="1"/>
        <c:lblOffset val="100"/>
        <c:baseTimeUnit val="years"/>
      </c:dateAx>
      <c:valAx>
        <c:axId val="31976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8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91.5</c:v>
                </c:pt>
                <c:pt idx="1">
                  <c:v>85.7</c:v>
                </c:pt>
                <c:pt idx="2">
                  <c:v>83.7</c:v>
                </c:pt>
                <c:pt idx="3">
                  <c:v>69.7</c:v>
                </c:pt>
                <c:pt idx="4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3-47F0-BA69-D822A2FA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5536"/>
        <c:axId val="31976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3-47F0-BA69-D822A2FA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5536"/>
        <c:axId val="319766320"/>
      </c:lineChart>
      <c:dateAx>
        <c:axId val="31976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6320"/>
        <c:crosses val="autoZero"/>
        <c:auto val="1"/>
        <c:lblOffset val="100"/>
        <c:baseTimeUnit val="years"/>
      </c:dateAx>
      <c:valAx>
        <c:axId val="31976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5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2367</c:v>
                </c:pt>
                <c:pt idx="1">
                  <c:v>1886</c:v>
                </c:pt>
                <c:pt idx="2">
                  <c:v>1678</c:v>
                </c:pt>
                <c:pt idx="3">
                  <c:v>1150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B-4619-B674-AADCDA23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7104"/>
        <c:axId val="319767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B-4619-B674-AADCDA23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7104"/>
        <c:axId val="319767496"/>
      </c:lineChart>
      <c:dateAx>
        <c:axId val="31976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7496"/>
        <c:crosses val="autoZero"/>
        <c:auto val="1"/>
        <c:lblOffset val="100"/>
        <c:baseTimeUnit val="years"/>
      </c:dateAx>
      <c:valAx>
        <c:axId val="319767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7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山口県柳井市　柳井駅南駐車場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商業施設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887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129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36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66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 t="str">
        <f>データ!W7</f>
        <v>-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139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1171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698.7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614.70000000000005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329.5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128.30000000000001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69.7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57.6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51.5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43.9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22.7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142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140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91.5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85.7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83.7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69.7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22.1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2367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1886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1678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1150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182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141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46032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e9laTsXgTvuDwLtrz5ALuN266/TUlk8LOKvQYFbeiiwvnnQEXYe1scFv6RKkmjQM/ulisXkC5JrMXmS/lpKoQ==" saltValue="zbpv9Adc8Bn9QJtnJR2QJ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110</v>
      </c>
      <c r="AK5" s="59" t="s">
        <v>100</v>
      </c>
      <c r="AL5" s="59" t="s">
        <v>101</v>
      </c>
      <c r="AM5" s="59" t="s">
        <v>102</v>
      </c>
      <c r="AN5" s="59" t="s">
        <v>111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110</v>
      </c>
      <c r="AV5" s="59" t="s">
        <v>100</v>
      </c>
      <c r="AW5" s="59" t="s">
        <v>101</v>
      </c>
      <c r="AX5" s="59" t="s">
        <v>102</v>
      </c>
      <c r="AY5" s="59" t="s">
        <v>112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110</v>
      </c>
      <c r="BG5" s="59" t="s">
        <v>100</v>
      </c>
      <c r="BH5" s="59" t="s">
        <v>101</v>
      </c>
      <c r="BI5" s="59" t="s">
        <v>113</v>
      </c>
      <c r="BJ5" s="59" t="s">
        <v>103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100</v>
      </c>
      <c r="BS5" s="59" t="s">
        <v>114</v>
      </c>
      <c r="BT5" s="59" t="s">
        <v>102</v>
      </c>
      <c r="BU5" s="59" t="s">
        <v>112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110</v>
      </c>
      <c r="CC5" s="59" t="s">
        <v>115</v>
      </c>
      <c r="CD5" s="59" t="s">
        <v>101</v>
      </c>
      <c r="CE5" s="59" t="s">
        <v>102</v>
      </c>
      <c r="CF5" s="59" t="s">
        <v>112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110</v>
      </c>
      <c r="CP5" s="59" t="s">
        <v>100</v>
      </c>
      <c r="CQ5" s="59" t="s">
        <v>114</v>
      </c>
      <c r="CR5" s="59" t="s">
        <v>102</v>
      </c>
      <c r="CS5" s="59" t="s">
        <v>103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110</v>
      </c>
      <c r="DA5" s="59" t="s">
        <v>100</v>
      </c>
      <c r="DB5" s="59" t="s">
        <v>114</v>
      </c>
      <c r="DC5" s="59" t="s">
        <v>102</v>
      </c>
      <c r="DD5" s="59" t="s">
        <v>112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110</v>
      </c>
      <c r="DL5" s="59" t="s">
        <v>100</v>
      </c>
      <c r="DM5" s="59" t="s">
        <v>101</v>
      </c>
      <c r="DN5" s="59" t="s">
        <v>113</v>
      </c>
      <c r="DO5" s="59" t="s">
        <v>112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15">
      <c r="A6" s="49" t="s">
        <v>116</v>
      </c>
      <c r="B6" s="60">
        <f>B8</f>
        <v>2017</v>
      </c>
      <c r="C6" s="60">
        <f t="shared" ref="C6:X6" si="1">C8</f>
        <v>352128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山口県柳井市</v>
      </c>
      <c r="I6" s="60" t="str">
        <f t="shared" si="1"/>
        <v>柳井駅南駐車場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36</v>
      </c>
      <c r="S6" s="62" t="str">
        <f t="shared" si="1"/>
        <v>商業施設</v>
      </c>
      <c r="T6" s="62" t="str">
        <f t="shared" si="1"/>
        <v>無</v>
      </c>
      <c r="U6" s="63">
        <f t="shared" si="1"/>
        <v>887</v>
      </c>
      <c r="V6" s="63">
        <f t="shared" si="1"/>
        <v>66</v>
      </c>
      <c r="W6" s="63" t="str">
        <f t="shared" si="1"/>
        <v>-</v>
      </c>
      <c r="X6" s="62" t="str">
        <f t="shared" si="1"/>
        <v>導入なし</v>
      </c>
      <c r="Y6" s="64">
        <f>IF(Y8="-",NA(),Y8)</f>
        <v>1171</v>
      </c>
      <c r="Z6" s="64">
        <f t="shared" ref="Z6:AH6" si="2">IF(Z8="-",NA(),Z8)</f>
        <v>698.7</v>
      </c>
      <c r="AA6" s="64">
        <f t="shared" si="2"/>
        <v>614.70000000000005</v>
      </c>
      <c r="AB6" s="64">
        <f t="shared" si="2"/>
        <v>329.5</v>
      </c>
      <c r="AC6" s="64">
        <f t="shared" si="2"/>
        <v>128.30000000000001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91.5</v>
      </c>
      <c r="BG6" s="64">
        <f t="shared" ref="BG6:BO6" si="5">IF(BG8="-",NA(),BG8)</f>
        <v>85.7</v>
      </c>
      <c r="BH6" s="64">
        <f t="shared" si="5"/>
        <v>83.7</v>
      </c>
      <c r="BI6" s="64">
        <f t="shared" si="5"/>
        <v>69.7</v>
      </c>
      <c r="BJ6" s="64">
        <f t="shared" si="5"/>
        <v>22.1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2367</v>
      </c>
      <c r="BR6" s="65">
        <f t="shared" ref="BR6:BZ6" si="6">IF(BR8="-",NA(),BR8)</f>
        <v>1886</v>
      </c>
      <c r="BS6" s="65">
        <f t="shared" si="6"/>
        <v>1678</v>
      </c>
      <c r="BT6" s="65">
        <f t="shared" si="6"/>
        <v>1150</v>
      </c>
      <c r="BU6" s="65">
        <f t="shared" si="6"/>
        <v>182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46032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69.7</v>
      </c>
      <c r="DL6" s="64">
        <f t="shared" ref="DL6:DT6" si="9">IF(DL8="-",NA(),DL8)</f>
        <v>57.6</v>
      </c>
      <c r="DM6" s="64">
        <f t="shared" si="9"/>
        <v>51.5</v>
      </c>
      <c r="DN6" s="64">
        <f t="shared" si="9"/>
        <v>43.9</v>
      </c>
      <c r="DO6" s="64">
        <f t="shared" si="9"/>
        <v>22.7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119</v>
      </c>
      <c r="B7" s="60">
        <f t="shared" ref="B7:X7" si="10">B8</f>
        <v>2017</v>
      </c>
      <c r="C7" s="60">
        <f t="shared" si="10"/>
        <v>352128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柳井市</v>
      </c>
      <c r="I7" s="60" t="str">
        <f t="shared" si="10"/>
        <v>柳井駅南駐車場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36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887</v>
      </c>
      <c r="V7" s="63">
        <f t="shared" si="10"/>
        <v>66</v>
      </c>
      <c r="W7" s="63" t="str">
        <f t="shared" si="10"/>
        <v>-</v>
      </c>
      <c r="X7" s="62" t="str">
        <f t="shared" si="10"/>
        <v>導入なし</v>
      </c>
      <c r="Y7" s="64">
        <f>Y8</f>
        <v>1171</v>
      </c>
      <c r="Z7" s="64">
        <f t="shared" ref="Z7:AH7" si="11">Z8</f>
        <v>698.7</v>
      </c>
      <c r="AA7" s="64">
        <f t="shared" si="11"/>
        <v>614.70000000000005</v>
      </c>
      <c r="AB7" s="64">
        <f t="shared" si="11"/>
        <v>329.5</v>
      </c>
      <c r="AC7" s="64">
        <f t="shared" si="11"/>
        <v>128.30000000000001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91.5</v>
      </c>
      <c r="BG7" s="64">
        <f t="shared" ref="BG7:BO7" si="14">BG8</f>
        <v>85.7</v>
      </c>
      <c r="BH7" s="64">
        <f t="shared" si="14"/>
        <v>83.7</v>
      </c>
      <c r="BI7" s="64">
        <f t="shared" si="14"/>
        <v>69.7</v>
      </c>
      <c r="BJ7" s="64">
        <f t="shared" si="14"/>
        <v>22.1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2367</v>
      </c>
      <c r="BR7" s="65">
        <f t="shared" ref="BR7:BZ7" si="15">BR8</f>
        <v>1886</v>
      </c>
      <c r="BS7" s="65">
        <f t="shared" si="15"/>
        <v>1678</v>
      </c>
      <c r="BT7" s="65">
        <f t="shared" si="15"/>
        <v>1150</v>
      </c>
      <c r="BU7" s="65">
        <f t="shared" si="15"/>
        <v>182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118</v>
      </c>
      <c r="CL7" s="61"/>
      <c r="CM7" s="63">
        <f>CM8</f>
        <v>46032</v>
      </c>
      <c r="CN7" s="63">
        <f>CN8</f>
        <v>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118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69.7</v>
      </c>
      <c r="DL7" s="64">
        <f t="shared" ref="DL7:DT7" si="17">DL8</f>
        <v>57.6</v>
      </c>
      <c r="DM7" s="64">
        <f t="shared" si="17"/>
        <v>51.5</v>
      </c>
      <c r="DN7" s="64">
        <f t="shared" si="17"/>
        <v>43.9</v>
      </c>
      <c r="DO7" s="64">
        <f t="shared" si="17"/>
        <v>22.7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352128</v>
      </c>
      <c r="D8" s="67">
        <v>47</v>
      </c>
      <c r="E8" s="67">
        <v>14</v>
      </c>
      <c r="F8" s="67">
        <v>0</v>
      </c>
      <c r="G8" s="67">
        <v>3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36</v>
      </c>
      <c r="S8" s="69" t="s">
        <v>131</v>
      </c>
      <c r="T8" s="69" t="s">
        <v>132</v>
      </c>
      <c r="U8" s="70">
        <v>887</v>
      </c>
      <c r="V8" s="70">
        <v>66</v>
      </c>
      <c r="W8" s="70" t="s">
        <v>125</v>
      </c>
      <c r="X8" s="69" t="s">
        <v>133</v>
      </c>
      <c r="Y8" s="71">
        <v>1171</v>
      </c>
      <c r="Z8" s="71">
        <v>698.7</v>
      </c>
      <c r="AA8" s="71">
        <v>614.70000000000005</v>
      </c>
      <c r="AB8" s="71">
        <v>329.5</v>
      </c>
      <c r="AC8" s="71">
        <v>128.30000000000001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91.5</v>
      </c>
      <c r="BG8" s="71">
        <v>85.7</v>
      </c>
      <c r="BH8" s="71">
        <v>83.7</v>
      </c>
      <c r="BI8" s="71">
        <v>69.7</v>
      </c>
      <c r="BJ8" s="71">
        <v>22.1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2367</v>
      </c>
      <c r="BR8" s="72">
        <v>1886</v>
      </c>
      <c r="BS8" s="72">
        <v>1678</v>
      </c>
      <c r="BT8" s="73">
        <v>1150</v>
      </c>
      <c r="BU8" s="73">
        <v>182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46032</v>
      </c>
      <c r="CN8" s="70">
        <v>0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69.7</v>
      </c>
      <c r="DL8" s="71">
        <v>57.6</v>
      </c>
      <c r="DM8" s="71">
        <v>51.5</v>
      </c>
      <c r="DN8" s="71">
        <v>43.9</v>
      </c>
      <c r="DO8" s="71">
        <v>22.7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2019-02-04T04:50:39Z</cp:lastPrinted>
  <dcterms:created xsi:type="dcterms:W3CDTF">2018-12-07T10:35:25Z</dcterms:created>
  <dcterms:modified xsi:type="dcterms:W3CDTF">2019-03-25T05:26:24Z</dcterms:modified>
  <cp:category/>
</cp:coreProperties>
</file>