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64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P6" i="5"/>
  <c r="W10" i="4" s="1"/>
  <c r="O6" i="5"/>
  <c r="P10" i="4" s="1"/>
  <c r="N6" i="5"/>
  <c r="M6" i="5"/>
  <c r="L6" i="5"/>
  <c r="K6" i="5"/>
  <c r="P8" i="4" s="1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D10" i="4"/>
  <c r="I10" i="4"/>
  <c r="B10" i="4"/>
  <c r="AL8" i="4"/>
  <c r="W8" i="4"/>
  <c r="I8" i="4"/>
  <c r="B8" i="4"/>
  <c r="B6" i="4"/>
  <c r="D10" i="5" l="1"/>
  <c r="C10" i="5"/>
  <c r="E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<sst xmlns="http://schemas.openxmlformats.org/spreadsheetml/2006/main" count="221" uniqueCount="111">
  <si>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</si>
  <si>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</si>
  <si>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</si>
  <si>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</si>
  <si>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</si>
  <si>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</si>
  <si>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</si>
  <si>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</si>
  <si>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</si>
  <si>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</si>
  <si>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</si>
  <si>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</si>
  <si>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</si>
  <si>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</si>
  <si>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</si>
  <si>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</si>
  <si>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</si>
  <si>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</si>
  <si>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</si>
  <si>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</si>
  <si>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</si>
  <si>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</si>
  <si>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</si>
  <si>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</si>
  <si>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</si>
  <si>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</si>
  <si>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</si>
  <si>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</si>
  <si>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</si>
  <si>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</si>
  <si>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</si>
  <si>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</si>
  <si>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</si>
  <si>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</si>
  <si>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</si>
  <si>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</si>
  <si>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</si>
  <si>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</si>
  <si>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</si>
  <si>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</si>
  <si>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</si>
  <si>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23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</si>
  <si>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</si>
  <si>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</si>
  <si>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</si>
  <si>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</si>
  <si>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</si>
  <si>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</si>
  <si>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</si>
  <si>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</si>
  <si>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</si>
  <si>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</si>
  <si>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</si>
  <si>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</si>
  <si>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</si>
  <si>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</si>
  <si>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</si>
  <si>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</si>
  <si>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</si>
  <si>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</si>
  <si>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</si>
  <si>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</si>
  <si>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</si>
  <si>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</si>
  <si>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</si>
  <si>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</si>
  <si>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</si>
  <si>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</si>
  <si>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</si>
  <si>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</si>
  <si>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</si>
  <si>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</si>
  <si>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</si>
  <si>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</si>
  <si>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</si>
  <si>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</si>
  <si>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</si>
  <si>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</si>
  <si>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</si>
  <si>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</si>
  <si>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</si>
  <si>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</si>
  <si>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</si>
  <si>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</si>
  <si>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</si>
  <si>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</si>
  <si>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</si>
  <si>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</si>
  <si>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</si>
  <si>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</si>
  <si>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</si>
  <si>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</si>
  <si>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</si>
  <si>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</si>
  <si>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</si>
  <si>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</si>
  <si>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山口県　柳井市</t>
  </si>
  <si>
    <t>法非適用</t>
  </si>
  <si>
    <t>下水道事業</t>
  </si>
  <si>
    <t>農業集落排水</t>
  </si>
  <si>
    <t>F2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</si>
  <si>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</si>
  <si>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</si>
  <si>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</si>
  <si>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</si>
  <si>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</si>
  <si>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</si>
  <si>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</si>
  <si>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過去３か年、収益的収支比率は62％台で、経費回収率は27～28％台で推移している。行政人口の減少に伴い、水洗化人口も減少し、使用料収入が減少傾向にある。
　新規起債がないため、起債残高は毎年度約１億円づつ減少しており、企業債残高対策事業規模比率も減少傾向にある。
　汚水処理原価は、年間有収水量が減少傾向にあることから、類似団体の２倍程度の水準に高止まりしている。今後とも有収水量の減少傾向は続くと思われるため、維持管理費の削減に取り組む必要がある。
　施設利用率は、過去３か年56～57％台で推移している。また水洗化率は上昇傾向にあったが、平成27年度については、水洗化人口の減少が処理区域内人口の減少を上回ったため、若干低下した。
　</t>
  </si>
  <si>
    <t>　平成５年度末の供用開始から23年目に入り、施設の老朽化対策が大きな課題となっている。平成27年度に各処理施設及び管路施設を対象として機能診断調査を行い、その調査結果に基づき、本年度最適整備構想を策定中である。同構想に基づき、平成30年度以降に機能強化対策事業を行う予定としている。</t>
    <rPh sb="113" eb="115">
      <t>ヘイセイ</t>
    </rPh>
    <phoneticPr fontId="4"/>
  </si>
  <si>
    <t>　平成32年度からの公営企業会計への移行を進めるとともに、公営企業会計に基づく経営状況の把握に努めたうえで、使用料収入の見通し及び見直しについても検討する。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</si>
</sst>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200960"/>
        <c:axId val="302028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0.03</c:v>
                </c:pt>
                <c:pt idx="1">
                  <c:v>0.04</c:v>
                </c:pt>
                <c:pt idx="2">
                  <c:v>0.03</c:v>
                </c:pt>
                <c:pt idx="3">
                  <c:v>0.02</c:v>
                </c:pt>
                <c:pt idx="4">
                  <c:v>0.01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00960"/>
        <c:axId val="30202880"/>
      </c:lineChart>
      <c:dateAx>
        <c:axId val="302009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202880"/>
        <c:crosses val="autoZero"/>
        <c:auto val="1"/>
        <c:lblOffset val="100"/>
        <c:baseTimeUnit val="years"/>
      </c:dateAx>
      <c:valAx>
        <c:axId val="302028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200960"/>
        <c:crosses val="autoZero"/>
        <c:crossBetween val="between"/>
        <c:majorUnit val="0.01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39.950000000000003</c:v>
                </c:pt>
                <c:pt idx="1">
                  <c:v>39.33</c:v>
                </c:pt>
                <c:pt idx="2">
                  <c:v>57.16</c:v>
                </c:pt>
                <c:pt idx="3">
                  <c:v>57.26</c:v>
                </c:pt>
                <c:pt idx="4">
                  <c:v>56.22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335936"/>
        <c:axId val="313378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55.2</c:v>
                </c:pt>
                <c:pt idx="1">
                  <c:v>54.74</c:v>
                </c:pt>
                <c:pt idx="2">
                  <c:v>53.78</c:v>
                </c:pt>
                <c:pt idx="3">
                  <c:v>53.24</c:v>
                </c:pt>
                <c:pt idx="4">
                  <c:v>52.31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335936"/>
        <c:axId val="31337856"/>
      </c:lineChart>
      <c:dateAx>
        <c:axId val="31335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337856"/>
        <c:crosses val="autoZero"/>
        <c:auto val="1"/>
        <c:lblOffset val="100"/>
        <c:baseTimeUnit val="years"/>
      </c:dateAx>
      <c:valAx>
        <c:axId val="313378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335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79.069999999999993</c:v>
                </c:pt>
                <c:pt idx="1">
                  <c:v>80.16</c:v>
                </c:pt>
                <c:pt idx="2">
                  <c:v>81.099999999999994</c:v>
                </c:pt>
                <c:pt idx="3">
                  <c:v>82.36</c:v>
                </c:pt>
                <c:pt idx="4">
                  <c:v>81.81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065216"/>
        <c:axId val="310671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83.73</c:v>
                </c:pt>
                <c:pt idx="1">
                  <c:v>83.88</c:v>
                </c:pt>
                <c:pt idx="2">
                  <c:v>84.06</c:v>
                </c:pt>
                <c:pt idx="3">
                  <c:v>84.07</c:v>
                </c:pt>
                <c:pt idx="4">
                  <c:v>84.32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065216"/>
        <c:axId val="31067136"/>
      </c:lineChart>
      <c:dateAx>
        <c:axId val="310652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067136"/>
        <c:crosses val="autoZero"/>
        <c:auto val="1"/>
        <c:lblOffset val="100"/>
        <c:baseTimeUnit val="years"/>
      </c:dateAx>
      <c:valAx>
        <c:axId val="310671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0652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55.29</c:v>
                </c:pt>
                <c:pt idx="1">
                  <c:v>57.47</c:v>
                </c:pt>
                <c:pt idx="2">
                  <c:v>62.52</c:v>
                </c:pt>
                <c:pt idx="3">
                  <c:v>62.52</c:v>
                </c:pt>
                <c:pt idx="4">
                  <c:v>62.91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651136"/>
        <c:axId val="30653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651136"/>
        <c:axId val="30653056"/>
      </c:lineChart>
      <c:dateAx>
        <c:axId val="30651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653056"/>
        <c:crosses val="autoZero"/>
        <c:auto val="1"/>
        <c:lblOffset val="100"/>
        <c:baseTimeUnit val="years"/>
      </c:dateAx>
      <c:valAx>
        <c:axId val="30653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6511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945664"/>
        <c:axId val="30947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945664"/>
        <c:axId val="30947584"/>
      </c:lineChart>
      <c:dateAx>
        <c:axId val="309456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947584"/>
        <c:crosses val="autoZero"/>
        <c:auto val="1"/>
        <c:lblOffset val="100"/>
        <c:baseTimeUnit val="years"/>
      </c:dateAx>
      <c:valAx>
        <c:axId val="30947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945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736384"/>
        <c:axId val="30738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736384"/>
        <c:axId val="30738304"/>
      </c:lineChart>
      <c:dateAx>
        <c:axId val="307363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738304"/>
        <c:crosses val="autoZero"/>
        <c:auto val="1"/>
        <c:lblOffset val="100"/>
        <c:baseTimeUnit val="years"/>
      </c:dateAx>
      <c:valAx>
        <c:axId val="30738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736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771072"/>
        <c:axId val="307773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771072"/>
        <c:axId val="30777344"/>
      </c:lineChart>
      <c:dateAx>
        <c:axId val="307710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777344"/>
        <c:crosses val="autoZero"/>
        <c:auto val="1"/>
        <c:lblOffset val="100"/>
        <c:baseTimeUnit val="years"/>
      </c:dateAx>
      <c:valAx>
        <c:axId val="307773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7710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807552"/>
        <c:axId val="308094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807552"/>
        <c:axId val="30809472"/>
      </c:lineChart>
      <c:dateAx>
        <c:axId val="308075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809472"/>
        <c:crosses val="autoZero"/>
        <c:auto val="1"/>
        <c:lblOffset val="100"/>
        <c:baseTimeUnit val="years"/>
      </c:dateAx>
      <c:valAx>
        <c:axId val="308094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8075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1084.96</c:v>
                </c:pt>
                <c:pt idx="1">
                  <c:v>1117.8800000000001</c:v>
                </c:pt>
                <c:pt idx="2">
                  <c:v>1101.99</c:v>
                </c:pt>
                <c:pt idx="3">
                  <c:v>1033.6600000000001</c:v>
                </c:pt>
                <c:pt idx="4">
                  <c:v>960.26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825856"/>
        <c:axId val="308526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1239.2</c:v>
                </c:pt>
                <c:pt idx="1">
                  <c:v>1197.82</c:v>
                </c:pt>
                <c:pt idx="2">
                  <c:v>1126.77</c:v>
                </c:pt>
                <c:pt idx="3">
                  <c:v>1044.8</c:v>
                </c:pt>
                <c:pt idx="4">
                  <c:v>1081.8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825856"/>
        <c:axId val="30852608"/>
      </c:lineChart>
      <c:dateAx>
        <c:axId val="30825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852608"/>
        <c:crosses val="autoZero"/>
        <c:auto val="1"/>
        <c:lblOffset val="100"/>
        <c:baseTimeUnit val="years"/>
      </c:dateAx>
      <c:valAx>
        <c:axId val="308526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825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30.78</c:v>
                </c:pt>
                <c:pt idx="1">
                  <c:v>32.81</c:v>
                </c:pt>
                <c:pt idx="2">
                  <c:v>27.74</c:v>
                </c:pt>
                <c:pt idx="3">
                  <c:v>28.46</c:v>
                </c:pt>
                <c:pt idx="4">
                  <c:v>27.82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017600"/>
        <c:axId val="310238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51.56</c:v>
                </c:pt>
                <c:pt idx="1">
                  <c:v>51.03</c:v>
                </c:pt>
                <c:pt idx="2">
                  <c:v>50.9</c:v>
                </c:pt>
                <c:pt idx="3">
                  <c:v>50.82</c:v>
                </c:pt>
                <c:pt idx="4">
                  <c:v>52.19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017600"/>
        <c:axId val="31023872"/>
      </c:lineChart>
      <c:dateAx>
        <c:axId val="310176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023872"/>
        <c:crosses val="autoZero"/>
        <c:auto val="1"/>
        <c:lblOffset val="100"/>
        <c:baseTimeUnit val="years"/>
      </c:dateAx>
      <c:valAx>
        <c:axId val="310238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0176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534.30999999999995</c:v>
                </c:pt>
                <c:pt idx="1">
                  <c:v>504.91</c:v>
                </c:pt>
                <c:pt idx="2">
                  <c:v>598.67999999999995</c:v>
                </c:pt>
                <c:pt idx="3">
                  <c:v>595.58000000000004</c:v>
                </c:pt>
                <c:pt idx="4">
                  <c:v>614.94000000000005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049600"/>
        <c:axId val="31051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283.26</c:v>
                </c:pt>
                <c:pt idx="1">
                  <c:v>289.60000000000002</c:v>
                </c:pt>
                <c:pt idx="2">
                  <c:v>293.27</c:v>
                </c:pt>
                <c:pt idx="3">
                  <c:v>300.52</c:v>
                </c:pt>
                <c:pt idx="4">
                  <c:v>296.14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049600"/>
        <c:axId val="31051776"/>
      </c:lineChart>
      <c:dateAx>
        <c:axId val="310496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051776"/>
        <c:crosses val="autoZero"/>
        <c:auto val="1"/>
        <c:lblOffset val="100"/>
        <c:baseTimeUnit val="years"/>
      </c:dateAx>
      <c:valAx>
        <c:axId val="31051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0496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【1,015.77】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【84.50】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【52.74】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【289.81】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【52.78】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AG31" zoomScaleNormal="100" workbookViewId="0">
      <selection activeCell="BL66" sqref="BL66:BZ82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1" t="str">
        <f>データ!H6</f>
        <v>山口県　柳井市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2" t="s">
        <v>1</v>
      </c>
      <c r="C7" s="42"/>
      <c r="D7" s="42"/>
      <c r="E7" s="42"/>
      <c r="F7" s="42"/>
      <c r="G7" s="42"/>
      <c r="H7" s="42"/>
      <c r="I7" s="42" t="s">
        <v>2</v>
      </c>
      <c r="J7" s="42"/>
      <c r="K7" s="42"/>
      <c r="L7" s="42"/>
      <c r="M7" s="42"/>
      <c r="N7" s="42"/>
      <c r="O7" s="42"/>
      <c r="P7" s="42" t="s">
        <v>3</v>
      </c>
      <c r="Q7" s="42"/>
      <c r="R7" s="42"/>
      <c r="S7" s="42"/>
      <c r="T7" s="42"/>
      <c r="U7" s="42"/>
      <c r="V7" s="42"/>
      <c r="W7" s="42" t="s">
        <v>4</v>
      </c>
      <c r="X7" s="42"/>
      <c r="Y7" s="42"/>
      <c r="Z7" s="42"/>
      <c r="AA7" s="42"/>
      <c r="AB7" s="42"/>
      <c r="AC7" s="42"/>
      <c r="AD7" s="3"/>
      <c r="AE7" s="3"/>
      <c r="AF7" s="3"/>
      <c r="AG7" s="3"/>
      <c r="AH7" s="3"/>
      <c r="AI7" s="3"/>
      <c r="AJ7" s="3"/>
      <c r="AK7" s="3"/>
      <c r="AL7" s="42" t="s">
        <v>5</v>
      </c>
      <c r="AM7" s="42"/>
      <c r="AN7" s="42"/>
      <c r="AO7" s="42"/>
      <c r="AP7" s="42"/>
      <c r="AQ7" s="42"/>
      <c r="AR7" s="42"/>
      <c r="AS7" s="42"/>
      <c r="AT7" s="42" t="s">
        <v>6</v>
      </c>
      <c r="AU7" s="42"/>
      <c r="AV7" s="42"/>
      <c r="AW7" s="42"/>
      <c r="AX7" s="42"/>
      <c r="AY7" s="42"/>
      <c r="AZ7" s="42"/>
      <c r="BA7" s="42"/>
      <c r="BB7" s="42" t="s">
        <v>7</v>
      </c>
      <c r="BC7" s="42"/>
      <c r="BD7" s="42"/>
      <c r="BE7" s="42"/>
      <c r="BF7" s="42"/>
      <c r="BG7" s="42"/>
      <c r="BH7" s="42"/>
      <c r="BI7" s="42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46" t="str">
        <f>データ!I6</f>
        <v>法非適用</v>
      </c>
      <c r="C8" s="46"/>
      <c r="D8" s="46"/>
      <c r="E8" s="46"/>
      <c r="F8" s="46"/>
      <c r="G8" s="46"/>
      <c r="H8" s="46"/>
      <c r="I8" s="46" t="str">
        <f>データ!J6</f>
        <v>下水道事業</v>
      </c>
      <c r="J8" s="46"/>
      <c r="K8" s="46"/>
      <c r="L8" s="46"/>
      <c r="M8" s="46"/>
      <c r="N8" s="46"/>
      <c r="O8" s="46"/>
      <c r="P8" s="46" t="str">
        <f>データ!K6</f>
        <v>農業集落排水</v>
      </c>
      <c r="Q8" s="46"/>
      <c r="R8" s="46"/>
      <c r="S8" s="46"/>
      <c r="T8" s="46"/>
      <c r="U8" s="46"/>
      <c r="V8" s="46"/>
      <c r="W8" s="46" t="str">
        <f>データ!L6</f>
        <v>F2</v>
      </c>
      <c r="X8" s="46"/>
      <c r="Y8" s="46"/>
      <c r="Z8" s="46"/>
      <c r="AA8" s="46"/>
      <c r="AB8" s="46"/>
      <c r="AC8" s="46"/>
      <c r="AD8" s="3"/>
      <c r="AE8" s="3"/>
      <c r="AF8" s="3"/>
      <c r="AG8" s="3"/>
      <c r="AH8" s="3"/>
      <c r="AI8" s="3"/>
      <c r="AJ8" s="3"/>
      <c r="AK8" s="3"/>
      <c r="AL8" s="47">
        <f>データ!R6</f>
        <v>33338</v>
      </c>
      <c r="AM8" s="47"/>
      <c r="AN8" s="47"/>
      <c r="AO8" s="47"/>
      <c r="AP8" s="47"/>
      <c r="AQ8" s="47"/>
      <c r="AR8" s="47"/>
      <c r="AS8" s="47"/>
      <c r="AT8" s="43">
        <f>データ!S6</f>
        <v>140.05000000000001</v>
      </c>
      <c r="AU8" s="43"/>
      <c r="AV8" s="43"/>
      <c r="AW8" s="43"/>
      <c r="AX8" s="43"/>
      <c r="AY8" s="43"/>
      <c r="AZ8" s="43"/>
      <c r="BA8" s="43"/>
      <c r="BB8" s="43">
        <f>データ!T6</f>
        <v>238.04</v>
      </c>
      <c r="BC8" s="43"/>
      <c r="BD8" s="43"/>
      <c r="BE8" s="43"/>
      <c r="BF8" s="43"/>
      <c r="BG8" s="43"/>
      <c r="BH8" s="43"/>
      <c r="BI8" s="43"/>
      <c r="BJ8" s="3"/>
      <c r="BK8" s="3"/>
      <c r="BL8" s="44" t="s">
        <v>9</v>
      </c>
      <c r="BM8" s="45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2" t="s">
        <v>11</v>
      </c>
      <c r="C9" s="42"/>
      <c r="D9" s="42"/>
      <c r="E9" s="42"/>
      <c r="F9" s="42"/>
      <c r="G9" s="42"/>
      <c r="H9" s="42"/>
      <c r="I9" s="42" t="s">
        <v>12</v>
      </c>
      <c r="J9" s="42"/>
      <c r="K9" s="42"/>
      <c r="L9" s="42"/>
      <c r="M9" s="42"/>
      <c r="N9" s="42"/>
      <c r="O9" s="42"/>
      <c r="P9" s="42" t="s">
        <v>13</v>
      </c>
      <c r="Q9" s="42"/>
      <c r="R9" s="42"/>
      <c r="S9" s="42"/>
      <c r="T9" s="42"/>
      <c r="U9" s="42"/>
      <c r="V9" s="42"/>
      <c r="W9" s="42" t="s">
        <v>14</v>
      </c>
      <c r="X9" s="42"/>
      <c r="Y9" s="42"/>
      <c r="Z9" s="42"/>
      <c r="AA9" s="42"/>
      <c r="AB9" s="42"/>
      <c r="AC9" s="42"/>
      <c r="AD9" s="42" t="s">
        <v>15</v>
      </c>
      <c r="AE9" s="42"/>
      <c r="AF9" s="42"/>
      <c r="AG9" s="42"/>
      <c r="AH9" s="42"/>
      <c r="AI9" s="42"/>
      <c r="AJ9" s="42"/>
      <c r="AK9" s="3"/>
      <c r="AL9" s="42" t="s">
        <v>16</v>
      </c>
      <c r="AM9" s="42"/>
      <c r="AN9" s="42"/>
      <c r="AO9" s="42"/>
      <c r="AP9" s="42"/>
      <c r="AQ9" s="42"/>
      <c r="AR9" s="42"/>
      <c r="AS9" s="42"/>
      <c r="AT9" s="42" t="s">
        <v>17</v>
      </c>
      <c r="AU9" s="42"/>
      <c r="AV9" s="42"/>
      <c r="AW9" s="42"/>
      <c r="AX9" s="42"/>
      <c r="AY9" s="42"/>
      <c r="AZ9" s="42"/>
      <c r="BA9" s="42"/>
      <c r="BB9" s="42" t="s">
        <v>18</v>
      </c>
      <c r="BC9" s="42"/>
      <c r="BD9" s="42"/>
      <c r="BE9" s="42"/>
      <c r="BF9" s="42"/>
      <c r="BG9" s="42"/>
      <c r="BH9" s="42"/>
      <c r="BI9" s="42"/>
      <c r="BJ9" s="3"/>
      <c r="BK9" s="3"/>
      <c r="BL9" s="48" t="s">
        <v>19</v>
      </c>
      <c r="BM9" s="49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3" t="str">
        <f>データ!M6</f>
        <v>-</v>
      </c>
      <c r="C10" s="43"/>
      <c r="D10" s="43"/>
      <c r="E10" s="43"/>
      <c r="F10" s="43"/>
      <c r="G10" s="43"/>
      <c r="H10" s="43"/>
      <c r="I10" s="43" t="str">
        <f>データ!N6</f>
        <v>該当数値なし</v>
      </c>
      <c r="J10" s="43"/>
      <c r="K10" s="43"/>
      <c r="L10" s="43"/>
      <c r="M10" s="43"/>
      <c r="N10" s="43"/>
      <c r="O10" s="43"/>
      <c r="P10" s="43">
        <f>データ!O6</f>
        <v>13.78</v>
      </c>
      <c r="Q10" s="43"/>
      <c r="R10" s="43"/>
      <c r="S10" s="43"/>
      <c r="T10" s="43"/>
      <c r="U10" s="43"/>
      <c r="V10" s="43"/>
      <c r="W10" s="43">
        <f>データ!P6</f>
        <v>75.17</v>
      </c>
      <c r="X10" s="43"/>
      <c r="Y10" s="43"/>
      <c r="Z10" s="43"/>
      <c r="AA10" s="43"/>
      <c r="AB10" s="43"/>
      <c r="AC10" s="43"/>
      <c r="AD10" s="47">
        <f>データ!Q6</f>
        <v>3132</v>
      </c>
      <c r="AE10" s="47"/>
      <c r="AF10" s="47"/>
      <c r="AG10" s="47"/>
      <c r="AH10" s="47"/>
      <c r="AI10" s="47"/>
      <c r="AJ10" s="47"/>
      <c r="AK10" s="2"/>
      <c r="AL10" s="47">
        <f>データ!U6</f>
        <v>4574</v>
      </c>
      <c r="AM10" s="47"/>
      <c r="AN10" s="47"/>
      <c r="AO10" s="47"/>
      <c r="AP10" s="47"/>
      <c r="AQ10" s="47"/>
      <c r="AR10" s="47"/>
      <c r="AS10" s="47"/>
      <c r="AT10" s="43">
        <f>データ!V6</f>
        <v>1.84</v>
      </c>
      <c r="AU10" s="43"/>
      <c r="AV10" s="43"/>
      <c r="AW10" s="43"/>
      <c r="AX10" s="43"/>
      <c r="AY10" s="43"/>
      <c r="AZ10" s="43"/>
      <c r="BA10" s="43"/>
      <c r="BB10" s="43">
        <f>データ!W6</f>
        <v>2485.87</v>
      </c>
      <c r="BC10" s="43"/>
      <c r="BD10" s="43"/>
      <c r="BE10" s="43"/>
      <c r="BF10" s="43"/>
      <c r="BG10" s="43"/>
      <c r="BH10" s="43"/>
      <c r="BI10" s="43"/>
      <c r="BJ10" s="2"/>
      <c r="BK10" s="2"/>
      <c r="BL10" s="50" t="s">
        <v>21</v>
      </c>
      <c r="BM10" s="51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2" t="s">
        <v>23</v>
      </c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</row>
    <row r="14" spans="1:78" ht="13.5" customHeight="1">
      <c r="A14" s="2"/>
      <c r="B14" s="54" t="s">
        <v>24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6"/>
      <c r="BK14" s="2"/>
      <c r="BL14" s="60" t="s">
        <v>25</v>
      </c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2"/>
    </row>
    <row r="15" spans="1:78" ht="13.5" customHeight="1">
      <c r="A15" s="2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9"/>
      <c r="BK15" s="2"/>
      <c r="BL15" s="63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6" t="s">
        <v>108</v>
      </c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6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6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6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6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6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6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6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6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6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6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6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6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6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6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6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6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6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8"/>
    </row>
    <row r="34" spans="1:78" ht="13.5" customHeight="1">
      <c r="A34" s="2"/>
      <c r="B34" s="16"/>
      <c r="C34" s="72" t="s">
        <v>26</v>
      </c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19"/>
      <c r="R34" s="72" t="s">
        <v>27</v>
      </c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19"/>
      <c r="AG34" s="72" t="s">
        <v>28</v>
      </c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19"/>
      <c r="AV34" s="72" t="s">
        <v>29</v>
      </c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18"/>
      <c r="BK34" s="2"/>
      <c r="BL34" s="66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8"/>
    </row>
    <row r="35" spans="1:78" ht="13.5" customHeight="1">
      <c r="A35" s="2"/>
      <c r="B35" s="16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19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19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19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18"/>
      <c r="BK35" s="2"/>
      <c r="BL35" s="66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6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6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6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6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6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6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6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6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9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0" t="s">
        <v>30</v>
      </c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3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6" t="s">
        <v>109</v>
      </c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6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  <c r="BZ48" s="6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6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  <c r="BZ49" s="6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6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  <c r="BZ50" s="6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6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6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6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6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  <c r="BZ54" s="6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6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  <c r="BZ55" s="68"/>
    </row>
    <row r="56" spans="1:78" ht="13.5" customHeight="1">
      <c r="A56" s="2"/>
      <c r="B56" s="16"/>
      <c r="C56" s="72" t="s">
        <v>31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19"/>
      <c r="R56" s="72" t="s">
        <v>32</v>
      </c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19"/>
      <c r="AG56" s="72" t="s">
        <v>33</v>
      </c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19"/>
      <c r="AV56" s="72" t="s">
        <v>34</v>
      </c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18"/>
      <c r="BK56" s="2"/>
      <c r="BL56" s="66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  <c r="BZ56" s="68"/>
    </row>
    <row r="57" spans="1:78" ht="13.5" customHeight="1">
      <c r="A57" s="2"/>
      <c r="B57" s="16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19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19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19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18"/>
      <c r="BK57" s="2"/>
      <c r="BL57" s="66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  <c r="BZ57" s="6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6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6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  <c r="BY59" s="67"/>
      <c r="BZ59" s="68"/>
    </row>
    <row r="60" spans="1:78" ht="13.5" customHeight="1">
      <c r="A60" s="2"/>
      <c r="B60" s="57" t="s">
        <v>35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9"/>
      <c r="BK60" s="2"/>
      <c r="BL60" s="66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8"/>
    </row>
    <row r="61" spans="1:78" ht="13.5" customHeight="1">
      <c r="A61" s="2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9"/>
      <c r="BK61" s="2"/>
      <c r="BL61" s="66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  <c r="BZ61" s="6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6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9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70"/>
      <c r="BX63" s="70"/>
      <c r="BY63" s="70"/>
      <c r="BZ63" s="7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0" t="s">
        <v>36</v>
      </c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3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6" t="s">
        <v>110</v>
      </c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6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6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6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6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6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  <c r="BZ69" s="6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6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67"/>
      <c r="BY70" s="67"/>
      <c r="BZ70" s="6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6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  <c r="BZ71" s="6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6"/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7"/>
      <c r="BY72" s="67"/>
      <c r="BZ72" s="6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6"/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7"/>
      <c r="BZ73" s="6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6"/>
      <c r="BM74" s="67"/>
      <c r="BN74" s="67"/>
      <c r="BO74" s="67"/>
      <c r="BP74" s="67"/>
      <c r="BQ74" s="67"/>
      <c r="BR74" s="67"/>
      <c r="BS74" s="67"/>
      <c r="BT74" s="67"/>
      <c r="BU74" s="67"/>
      <c r="BV74" s="67"/>
      <c r="BW74" s="67"/>
      <c r="BX74" s="67"/>
      <c r="BY74" s="67"/>
      <c r="BZ74" s="6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6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7"/>
      <c r="BZ75" s="6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6"/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7"/>
      <c r="BY76" s="67"/>
      <c r="BZ76" s="6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6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7"/>
      <c r="BZ77" s="6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6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7"/>
      <c r="BZ78" s="68"/>
    </row>
    <row r="79" spans="1:78" ht="13.5" customHeight="1">
      <c r="A79" s="2"/>
      <c r="B79" s="16"/>
      <c r="C79" s="72" t="s">
        <v>37</v>
      </c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19"/>
      <c r="V79" s="19"/>
      <c r="W79" s="72" t="s">
        <v>38</v>
      </c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19"/>
      <c r="AP79" s="19"/>
      <c r="AQ79" s="72" t="s">
        <v>39</v>
      </c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17"/>
      <c r="BJ79" s="18"/>
      <c r="BK79" s="2"/>
      <c r="BL79" s="66"/>
      <c r="BM79" s="67"/>
      <c r="BN79" s="67"/>
      <c r="BO79" s="67"/>
      <c r="BP79" s="67"/>
      <c r="BQ79" s="67"/>
      <c r="BR79" s="67"/>
      <c r="BS79" s="67"/>
      <c r="BT79" s="67"/>
      <c r="BU79" s="67"/>
      <c r="BV79" s="67"/>
      <c r="BW79" s="67"/>
      <c r="BX79" s="67"/>
      <c r="BY79" s="67"/>
      <c r="BZ79" s="68"/>
    </row>
    <row r="80" spans="1:78" ht="13.5" customHeight="1">
      <c r="A80" s="2"/>
      <c r="B80" s="16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19"/>
      <c r="V80" s="19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19"/>
      <c r="AP80" s="19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17"/>
      <c r="BJ80" s="18"/>
      <c r="BK80" s="2"/>
      <c r="BL80" s="66"/>
      <c r="BM80" s="67"/>
      <c r="BN80" s="67"/>
      <c r="BO80" s="67"/>
      <c r="BP80" s="67"/>
      <c r="BQ80" s="67"/>
      <c r="BR80" s="67"/>
      <c r="BS80" s="67"/>
      <c r="BT80" s="67"/>
      <c r="BU80" s="67"/>
      <c r="BV80" s="67"/>
      <c r="BW80" s="67"/>
      <c r="BX80" s="67"/>
      <c r="BY80" s="67"/>
      <c r="BZ80" s="6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6"/>
      <c r="BM81" s="67"/>
      <c r="BN81" s="67"/>
      <c r="BO81" s="67"/>
      <c r="BP81" s="67"/>
      <c r="BQ81" s="67"/>
      <c r="BR81" s="67"/>
      <c r="BS81" s="67"/>
      <c r="BT81" s="67"/>
      <c r="BU81" s="67"/>
      <c r="BV81" s="67"/>
      <c r="BW81" s="67"/>
      <c r="BX81" s="67"/>
      <c r="BY81" s="67"/>
      <c r="BZ81" s="6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69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1"/>
    </row>
    <row r="83" spans="1:78">
      <c r="C83" s="2" t="s">
        <v>40</v>
      </c>
    </row>
    <row r="84" spans="1:78">
      <c r="C84" s="2" t="s">
        <v>41</v>
      </c>
    </row>
  </sheetData>
  <sheetProtection password="8649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2:BZ4"/>
    <mergeCell ref="B6:AC6"/>
    <mergeCell ref="B7:H7"/>
    <mergeCell ref="I7:O7"/>
    <mergeCell ref="P7:V7"/>
    <mergeCell ref="W7:AC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2015</v>
      </c>
      <c r="C6" s="31">
        <f t="shared" ref="C6:W6" si="3">C7</f>
        <v>352128</v>
      </c>
      <c r="D6" s="31">
        <f t="shared" si="3"/>
        <v>47</v>
      </c>
      <c r="E6" s="31">
        <f t="shared" si="3"/>
        <v>17</v>
      </c>
      <c r="F6" s="31">
        <f t="shared" si="3"/>
        <v>5</v>
      </c>
      <c r="G6" s="31">
        <f t="shared" si="3"/>
        <v>0</v>
      </c>
      <c r="H6" s="31" t="str">
        <f t="shared" si="3"/>
        <v>山口県　柳井市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農業集落排水</v>
      </c>
      <c r="L6" s="31" t="str">
        <f t="shared" si="3"/>
        <v>F2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13.78</v>
      </c>
      <c r="P6" s="32">
        <f t="shared" si="3"/>
        <v>75.17</v>
      </c>
      <c r="Q6" s="32">
        <f t="shared" si="3"/>
        <v>3132</v>
      </c>
      <c r="R6" s="32">
        <f t="shared" si="3"/>
        <v>33338</v>
      </c>
      <c r="S6" s="32">
        <f t="shared" si="3"/>
        <v>140.05000000000001</v>
      </c>
      <c r="T6" s="32">
        <f t="shared" si="3"/>
        <v>238.04</v>
      </c>
      <c r="U6" s="32">
        <f t="shared" si="3"/>
        <v>4574</v>
      </c>
      <c r="V6" s="32">
        <f t="shared" si="3"/>
        <v>1.84</v>
      </c>
      <c r="W6" s="32">
        <f t="shared" si="3"/>
        <v>2485.87</v>
      </c>
      <c r="X6" s="33">
        <f>IF(X7="",NA(),X7)</f>
        <v>55.29</v>
      </c>
      <c r="Y6" s="33">
        <f t="shared" ref="Y6:AG6" si="4">IF(Y7="",NA(),Y7)</f>
        <v>57.47</v>
      </c>
      <c r="Z6" s="33">
        <f t="shared" si="4"/>
        <v>62.52</v>
      </c>
      <c r="AA6" s="33">
        <f t="shared" si="4"/>
        <v>62.52</v>
      </c>
      <c r="AB6" s="33">
        <f t="shared" si="4"/>
        <v>62.91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1084.96</v>
      </c>
      <c r="BF6" s="33">
        <f t="shared" ref="BF6:BN6" si="7">IF(BF7="",NA(),BF7)</f>
        <v>1117.8800000000001</v>
      </c>
      <c r="BG6" s="33">
        <f t="shared" si="7"/>
        <v>1101.99</v>
      </c>
      <c r="BH6" s="33">
        <f t="shared" si="7"/>
        <v>1033.6600000000001</v>
      </c>
      <c r="BI6" s="33">
        <f t="shared" si="7"/>
        <v>960.26</v>
      </c>
      <c r="BJ6" s="33">
        <f t="shared" si="7"/>
        <v>1239.2</v>
      </c>
      <c r="BK6" s="33">
        <f t="shared" si="7"/>
        <v>1197.82</v>
      </c>
      <c r="BL6" s="33">
        <f t="shared" si="7"/>
        <v>1126.77</v>
      </c>
      <c r="BM6" s="33">
        <f t="shared" si="7"/>
        <v>1044.8</v>
      </c>
      <c r="BN6" s="33">
        <f t="shared" si="7"/>
        <v>1081.8</v>
      </c>
      <c r="BO6" s="32" t="str">
        <f>IF(BO7="","",IF(BO7="-","【-】","【"&amp;SUBSTITUTE(TEXT(BO7,"#,##0.00"),"-","△")&amp;"】"))</f>
        <v>【1,015.77】</v>
      </c>
      <c r="BP6" s="33">
        <f>IF(BP7="",NA(),BP7)</f>
        <v>30.78</v>
      </c>
      <c r="BQ6" s="33">
        <f t="shared" ref="BQ6:BY6" si="8">IF(BQ7="",NA(),BQ7)</f>
        <v>32.81</v>
      </c>
      <c r="BR6" s="33">
        <f t="shared" si="8"/>
        <v>27.74</v>
      </c>
      <c r="BS6" s="33">
        <f t="shared" si="8"/>
        <v>28.46</v>
      </c>
      <c r="BT6" s="33">
        <f t="shared" si="8"/>
        <v>27.82</v>
      </c>
      <c r="BU6" s="33">
        <f t="shared" si="8"/>
        <v>51.56</v>
      </c>
      <c r="BV6" s="33">
        <f t="shared" si="8"/>
        <v>51.03</v>
      </c>
      <c r="BW6" s="33">
        <f t="shared" si="8"/>
        <v>50.9</v>
      </c>
      <c r="BX6" s="33">
        <f t="shared" si="8"/>
        <v>50.82</v>
      </c>
      <c r="BY6" s="33">
        <f t="shared" si="8"/>
        <v>52.19</v>
      </c>
      <c r="BZ6" s="32" t="str">
        <f>IF(BZ7="","",IF(BZ7="-","【-】","【"&amp;SUBSTITUTE(TEXT(BZ7,"#,##0.00"),"-","△")&amp;"】"))</f>
        <v>【52.78】</v>
      </c>
      <c r="CA6" s="33">
        <f>IF(CA7="",NA(),CA7)</f>
        <v>534.30999999999995</v>
      </c>
      <c r="CB6" s="33">
        <f t="shared" ref="CB6:CJ6" si="9">IF(CB7="",NA(),CB7)</f>
        <v>504.91</v>
      </c>
      <c r="CC6" s="33">
        <f t="shared" si="9"/>
        <v>598.67999999999995</v>
      </c>
      <c r="CD6" s="33">
        <f t="shared" si="9"/>
        <v>595.58000000000004</v>
      </c>
      <c r="CE6" s="33">
        <f t="shared" si="9"/>
        <v>614.94000000000005</v>
      </c>
      <c r="CF6" s="33">
        <f t="shared" si="9"/>
        <v>283.26</v>
      </c>
      <c r="CG6" s="33">
        <f t="shared" si="9"/>
        <v>289.60000000000002</v>
      </c>
      <c r="CH6" s="33">
        <f t="shared" si="9"/>
        <v>293.27</v>
      </c>
      <c r="CI6" s="33">
        <f t="shared" si="9"/>
        <v>300.52</v>
      </c>
      <c r="CJ6" s="33">
        <f t="shared" si="9"/>
        <v>296.14</v>
      </c>
      <c r="CK6" s="32" t="str">
        <f>IF(CK7="","",IF(CK7="-","【-】","【"&amp;SUBSTITUTE(TEXT(CK7,"#,##0.00"),"-","△")&amp;"】"))</f>
        <v>【289.81】</v>
      </c>
      <c r="CL6" s="33">
        <f>IF(CL7="",NA(),CL7)</f>
        <v>39.950000000000003</v>
      </c>
      <c r="CM6" s="33">
        <f t="shared" ref="CM6:CU6" si="10">IF(CM7="",NA(),CM7)</f>
        <v>39.33</v>
      </c>
      <c r="CN6" s="33">
        <f t="shared" si="10"/>
        <v>57.16</v>
      </c>
      <c r="CO6" s="33">
        <f t="shared" si="10"/>
        <v>57.26</v>
      </c>
      <c r="CP6" s="33">
        <f t="shared" si="10"/>
        <v>56.22</v>
      </c>
      <c r="CQ6" s="33">
        <f t="shared" si="10"/>
        <v>55.2</v>
      </c>
      <c r="CR6" s="33">
        <f t="shared" si="10"/>
        <v>54.74</v>
      </c>
      <c r="CS6" s="33">
        <f t="shared" si="10"/>
        <v>53.78</v>
      </c>
      <c r="CT6" s="33">
        <f t="shared" si="10"/>
        <v>53.24</v>
      </c>
      <c r="CU6" s="33">
        <f t="shared" si="10"/>
        <v>52.31</v>
      </c>
      <c r="CV6" s="32" t="str">
        <f>IF(CV7="","",IF(CV7="-","【-】","【"&amp;SUBSTITUTE(TEXT(CV7,"#,##0.00"),"-","△")&amp;"】"))</f>
        <v>【52.74】</v>
      </c>
      <c r="CW6" s="33">
        <f>IF(CW7="",NA(),CW7)</f>
        <v>79.069999999999993</v>
      </c>
      <c r="CX6" s="33">
        <f t="shared" ref="CX6:DF6" si="11">IF(CX7="",NA(),CX7)</f>
        <v>80.16</v>
      </c>
      <c r="CY6" s="33">
        <f t="shared" si="11"/>
        <v>81.099999999999994</v>
      </c>
      <c r="CZ6" s="33">
        <f t="shared" si="11"/>
        <v>82.36</v>
      </c>
      <c r="DA6" s="33">
        <f t="shared" si="11"/>
        <v>81.81</v>
      </c>
      <c r="DB6" s="33">
        <f t="shared" si="11"/>
        <v>83.73</v>
      </c>
      <c r="DC6" s="33">
        <f t="shared" si="11"/>
        <v>83.88</v>
      </c>
      <c r="DD6" s="33">
        <f t="shared" si="11"/>
        <v>84.06</v>
      </c>
      <c r="DE6" s="33">
        <f t="shared" si="11"/>
        <v>84.07</v>
      </c>
      <c r="DF6" s="33">
        <f t="shared" si="11"/>
        <v>84.32</v>
      </c>
      <c r="DG6" s="32" t="str">
        <f>IF(DG7="","",IF(DG7="-","【-】","【"&amp;SUBSTITUTE(TEXT(DG7,"#,##0.00"),"-","△")&amp;"】"))</f>
        <v>【84.50】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0.03</v>
      </c>
      <c r="EJ6" s="33">
        <f t="shared" si="14"/>
        <v>0.04</v>
      </c>
      <c r="EK6" s="33">
        <f t="shared" si="14"/>
        <v>0.03</v>
      </c>
      <c r="EL6" s="33">
        <f t="shared" si="14"/>
        <v>0.02</v>
      </c>
      <c r="EM6" s="33">
        <f t="shared" si="14"/>
        <v>0.01</v>
      </c>
      <c r="EN6" s="32" t="str">
        <f>IF(EN7="","",IF(EN7="-","【-】","【"&amp;SUBSTITUTE(TEXT(EN7,"#,##0.00"),"-","△")&amp;"】"))</f>
        <v>【0.03】</v>
      </c>
    </row>
    <row r="7" spans="1:144" s="34" customFormat="1">
      <c r="A7" s="26"/>
      <c r="B7" s="35">
        <v>2015</v>
      </c>
      <c r="C7" s="35">
        <v>352128</v>
      </c>
      <c r="D7" s="35">
        <v>47</v>
      </c>
      <c r="E7" s="35">
        <v>17</v>
      </c>
      <c r="F7" s="35">
        <v>5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13.78</v>
      </c>
      <c r="P7" s="36">
        <v>75.17</v>
      </c>
      <c r="Q7" s="36">
        <v>3132</v>
      </c>
      <c r="R7" s="36">
        <v>33338</v>
      </c>
      <c r="S7" s="36">
        <v>140.05000000000001</v>
      </c>
      <c r="T7" s="36">
        <v>238.04</v>
      </c>
      <c r="U7" s="36">
        <v>4574</v>
      </c>
      <c r="V7" s="36">
        <v>1.84</v>
      </c>
      <c r="W7" s="36">
        <v>2485.87</v>
      </c>
      <c r="X7" s="36">
        <v>55.29</v>
      </c>
      <c r="Y7" s="36">
        <v>57.47</v>
      </c>
      <c r="Z7" s="36">
        <v>62.52</v>
      </c>
      <c r="AA7" s="36">
        <v>62.52</v>
      </c>
      <c r="AB7" s="36">
        <v>62.91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1084.96</v>
      </c>
      <c r="BF7" s="36">
        <v>1117.8800000000001</v>
      </c>
      <c r="BG7" s="36">
        <v>1101.99</v>
      </c>
      <c r="BH7" s="36">
        <v>1033.6600000000001</v>
      </c>
      <c r="BI7" s="36">
        <v>960.26</v>
      </c>
      <c r="BJ7" s="36">
        <v>1239.2</v>
      </c>
      <c r="BK7" s="36">
        <v>1197.82</v>
      </c>
      <c r="BL7" s="36">
        <v>1126.77</v>
      </c>
      <c r="BM7" s="36">
        <v>1044.8</v>
      </c>
      <c r="BN7" s="36">
        <v>1081.8</v>
      </c>
      <c r="BO7" s="36">
        <v>1015.77</v>
      </c>
      <c r="BP7" s="36">
        <v>30.78</v>
      </c>
      <c r="BQ7" s="36">
        <v>32.81</v>
      </c>
      <c r="BR7" s="36">
        <v>27.74</v>
      </c>
      <c r="BS7" s="36">
        <v>28.46</v>
      </c>
      <c r="BT7" s="36">
        <v>27.82</v>
      </c>
      <c r="BU7" s="36">
        <v>51.56</v>
      </c>
      <c r="BV7" s="36">
        <v>51.03</v>
      </c>
      <c r="BW7" s="36">
        <v>50.9</v>
      </c>
      <c r="BX7" s="36">
        <v>50.82</v>
      </c>
      <c r="BY7" s="36">
        <v>52.19</v>
      </c>
      <c r="BZ7" s="36">
        <v>52.78</v>
      </c>
      <c r="CA7" s="36">
        <v>534.30999999999995</v>
      </c>
      <c r="CB7" s="36">
        <v>504.91</v>
      </c>
      <c r="CC7" s="36">
        <v>598.67999999999995</v>
      </c>
      <c r="CD7" s="36">
        <v>595.58000000000004</v>
      </c>
      <c r="CE7" s="36">
        <v>614.94000000000005</v>
      </c>
      <c r="CF7" s="36">
        <v>283.26</v>
      </c>
      <c r="CG7" s="36">
        <v>289.60000000000002</v>
      </c>
      <c r="CH7" s="36">
        <v>293.27</v>
      </c>
      <c r="CI7" s="36">
        <v>300.52</v>
      </c>
      <c r="CJ7" s="36">
        <v>296.14</v>
      </c>
      <c r="CK7" s="36">
        <v>289.81</v>
      </c>
      <c r="CL7" s="36">
        <v>39.950000000000003</v>
      </c>
      <c r="CM7" s="36">
        <v>39.33</v>
      </c>
      <c r="CN7" s="36">
        <v>57.16</v>
      </c>
      <c r="CO7" s="36">
        <v>57.26</v>
      </c>
      <c r="CP7" s="36">
        <v>56.22</v>
      </c>
      <c r="CQ7" s="36">
        <v>55.2</v>
      </c>
      <c r="CR7" s="36">
        <v>54.74</v>
      </c>
      <c r="CS7" s="36">
        <v>53.78</v>
      </c>
      <c r="CT7" s="36">
        <v>53.24</v>
      </c>
      <c r="CU7" s="36">
        <v>52.31</v>
      </c>
      <c r="CV7" s="36">
        <v>52.74</v>
      </c>
      <c r="CW7" s="36">
        <v>79.069999999999993</v>
      </c>
      <c r="CX7" s="36">
        <v>80.16</v>
      </c>
      <c r="CY7" s="36">
        <v>81.099999999999994</v>
      </c>
      <c r="CZ7" s="36">
        <v>82.36</v>
      </c>
      <c r="DA7" s="36">
        <v>81.81</v>
      </c>
      <c r="DB7" s="36">
        <v>83.73</v>
      </c>
      <c r="DC7" s="36">
        <v>83.88</v>
      </c>
      <c r="DD7" s="36">
        <v>84.06</v>
      </c>
      <c r="DE7" s="36">
        <v>84.07</v>
      </c>
      <c r="DF7" s="36">
        <v>84.32</v>
      </c>
      <c r="DG7" s="36">
        <v>84.5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0.03</v>
      </c>
      <c r="EJ7" s="36">
        <v>0.04</v>
      </c>
      <c r="EK7" s="36">
        <v>0.03</v>
      </c>
      <c r="EL7" s="36">
        <v>0.02</v>
      </c>
      <c r="EM7" s="36">
        <v>0.01</v>
      </c>
      <c r="EN7" s="36">
        <v>0.03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秋元　正幸</cp:lastModifiedBy>
  <dcterms:created xsi:type="dcterms:W3CDTF">2017-02-08T03:14:31Z</dcterms:created>
  <dcterms:modified xsi:type="dcterms:W3CDTF">2017-02-14T02:05:15Z</dcterms:modified>
  <cp:category/>
</cp:coreProperties>
</file>