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ukawa.takashi\Desktop\R01経営比較分析表\"/>
    </mc:Choice>
  </mc:AlternateContent>
  <workbookProtection workbookAlgorithmName="SHA-512" workbookHashValue="3BUiRjaFbcSuC1+/kFAZ6eniNV5pDHIHoKHFNkwkVafU95fh9pkkT3muwcHbNYsqq5yVpK7FEuD70lhIVs4faQ==" workbookSaltValue="gaOr8/+T90TLrA0aa55a+A==" workbookSpinCount="100000" lockStructure="1"/>
  <bookViews>
    <workbookView xWindow="0" yWindow="0" windowWidth="28800" windowHeight="122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<sst xmlns="http://schemas.openxmlformats.org/spreadsheetml/2006/main" count="233" uniqueCount="118">
  <si>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</si>
  <si>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</si>
  <si>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</si>
  <si>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</si>
  <si>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</si>
  <si>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</si>
  <si>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</si>
  <si>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</si>
  <si>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</si>
  <si>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</si>
  <si>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</si>
  <si>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</si>
  <si>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</si>
  <si>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</si>
  <si>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</si>
  <si>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</si>
  <si>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</si>
  <si>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</si>
  <si>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</si>
  <si>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</si>
  <si>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</si>
  <si>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</si>
  <si>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</si>
  <si>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</si>
  <si>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</si>
  <si>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</si>
  <si>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</si>
  <si>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</si>
  <si>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</si>
  <si>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</si>
  <si>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</si>
  <si>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</si>
  <si>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</si>
  <si>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</si>
  <si>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</si>
  <si>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</si>
  <si>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</si>
  <si>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</si>
  <si>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</si>
  <si>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</si>
  <si>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</si>
  <si>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</si>
  <si>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</si>
  <si>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</si>
  <si>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</si>
  <si>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</si>
  <si>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</si>
  <si>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</si>
  <si>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</si>
  <si>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</si>
  <si>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</si>
  <si>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</si>
  <si>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</si>
  <si>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</si>
  <si>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</si>
  <si>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</si>
  <si>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</si>
  <si>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</si>
  <si>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</si>
  <si>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</si>
  <si>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</si>
  <si>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</si>
  <si>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</si>
  <si>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</si>
  <si>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</si>
  <si>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</si>
  <si>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</si>
  <si>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</si>
  <si>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</si>
  <si>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</si>
  <si>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</si>
  <si>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</si>
  <si>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</si>
  <si>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</si>
  <si>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</si>
  <si>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</si>
  <si>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</si>
  <si>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</si>
  <si>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</si>
  <si>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</si>
  <si>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</si>
  <si>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</si>
  <si>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</si>
  <si>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</si>
  <si>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</si>
  <si>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</si>
  <si>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</si>
  <si>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</si>
  <si>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</si>
  <si>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</si>
  <si>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</si>
  <si>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</si>
  <si>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</si>
  <si>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</si>
  <si>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</si>
  <si>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</si>
  <si>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</si>
  <si>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</si>
  <si>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</si>
  <si>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</si>
  <si>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</si>
  <si>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</si>
  <si>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</si>
  <si>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</si>
  <si>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</si>
  <si>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</si>
  <si>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</si>
  <si>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</si>
  <si>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</si>
  <si>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</si>
  <si>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</si>
  <si>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</si>
  <si>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</si>
  <si>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</si>
  <si>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</si>
  <si>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本市の簡易水道事業は、水道事業と隣接する伊保庄、阿月、大畠簡易水道を平成29年４月１日に水道事業に統合したため、離島の平郡東、平郡西の２簡易水道のみとなった。
①類似団体と比べて、収益的収支比率は若干低いが、今後も、円滑な事業運営のためには一般会計からの繰入れが必要である。
④平成29年度より簡易水道事業は離島のみとなり、事業規模は縮小した。一方で、平成25年から離島については、新しい水源を求め、事業を実施したため、企業債残高が増加した。そのため、企業債残高対給水収益比率は類似団体の平均値と比べると大きく上回っている。
⑤平成29年度以降、離島の２簡易水道のみとなり給水人口が激減し、給水収益も給水人口の減少に伴い減少したため、類似団体の平均値を大きく下回っている。そのため、経営上、一般会計からの繰入れは欠かせないものである。
⑥離島の水源開発に伴う経費が嵩み、給水原価は類似団体の平均値を大きく上回っている。
⑦平成29年度に３簡易水道を上水道に統合し、離島のみとなったため、施設利用率は、類似団体の平均値を大きく下回っている。
⑧計画的な老朽管更新により、有収率は類似団体の平均値より高い。</t>
    <rPh sb="39" eb="40">
      <t>ネン</t>
    </rPh>
    <rPh sb="99" eb="101">
      <t>ジャッカン</t>
    </rPh>
    <rPh sb="101" eb="102">
      <t>ヒク</t>
    </rPh>
    <rPh sb="227" eb="229">
      <t>キギョウ</t>
    </rPh>
    <rPh sb="229" eb="230">
      <t>サイ</t>
    </rPh>
    <rPh sb="230" eb="232">
      <t>ザンダカ</t>
    </rPh>
    <rPh sb="232" eb="233">
      <t>タイ</t>
    </rPh>
    <rPh sb="233" eb="235">
      <t>キュウスイ</t>
    </rPh>
    <rPh sb="235" eb="237">
      <t>シュウエキ</t>
    </rPh>
    <rPh sb="237" eb="239">
      <t>ヒリツ</t>
    </rPh>
    <rPh sb="256" eb="258">
      <t>ウワマワ</t>
    </rPh>
    <rPh sb="269" eb="271">
      <t>ネンド</t>
    </rPh>
    <rPh sb="325" eb="326">
      <t>チ</t>
    </rPh>
    <rPh sb="327" eb="328">
      <t>オオ</t>
    </rPh>
    <rPh sb="396" eb="399">
      <t>ヘイキンチ</t>
    </rPh>
    <rPh sb="400" eb="401">
      <t>オオ</t>
    </rPh>
    <rPh sb="403" eb="405">
      <t>ウワマワ</t>
    </rPh>
    <rPh sb="416" eb="418">
      <t>ネンド</t>
    </rPh>
    <rPh sb="444" eb="446">
      <t>シセツ</t>
    </rPh>
    <rPh sb="446" eb="448">
      <t>リヨウ</t>
    </rPh>
    <rPh sb="448" eb="449">
      <t>リツ</t>
    </rPh>
    <rPh sb="458" eb="459">
      <t>チ</t>
    </rPh>
    <rPh sb="460" eb="461">
      <t>オオ</t>
    </rPh>
    <phoneticPr fontId="4"/>
  </si>
  <si>
    <t>　平成29年度に離島の２簡易水道のみとなってからの管路更新率はゼロとなっているが、これは、比較的新しい配水管が多いためである。将来的には、安定した事業を継続するため計画的な更新を行う必要がある。</t>
    <rPh sb="5" eb="7">
      <t>ネンド</t>
    </rPh>
    <rPh sb="8" eb="10">
      <t>リトウ</t>
    </rPh>
    <rPh sb="12" eb="14">
      <t>カンイ</t>
    </rPh>
    <rPh sb="14" eb="16">
      <t>スイドウ</t>
    </rPh>
    <rPh sb="63" eb="66">
      <t>ショウライテキ</t>
    </rPh>
    <rPh sb="91" eb="93">
      <t>ヒツヨウ</t>
    </rPh>
    <phoneticPr fontId="4"/>
  </si>
  <si>
    <t>　今後も【柳井市簡易水道事業経営戦略】に基づき効率的な経営に努めるが、経営上、収入不足は避けられないため、一般会計からの繰入れは必要である。
　なお、平成29年４月の伊保庄、阿月、大畠の簡易水道事業の水道事業統合に続き、令和２年４月には、離島の平郡東、平郡西の２簡易水道を平郡簡易水道として一本化し、地方公営企業法の適用を行う。
　</t>
    <rPh sb="35" eb="37">
      <t>ケイエイ</t>
    </rPh>
    <rPh sb="37" eb="38">
      <t>ウエ</t>
    </rPh>
    <rPh sb="39" eb="41">
      <t>シュウニュウ</t>
    </rPh>
    <rPh sb="41" eb="43">
      <t>フソク</t>
    </rPh>
    <rPh sb="44" eb="45">
      <t>サ</t>
    </rPh>
    <rPh sb="53" eb="55">
      <t>イッパン</t>
    </rPh>
    <rPh sb="55" eb="57">
      <t>カイケイ</t>
    </rPh>
    <rPh sb="60" eb="62">
      <t>クリイ</t>
    </rPh>
    <rPh sb="64" eb="66">
      <t>ヒツヨウ</t>
    </rPh>
    <rPh sb="75" eb="77">
      <t>ヘイセイ</t>
    </rPh>
    <rPh sb="79" eb="80">
      <t>ネン</t>
    </rPh>
    <rPh sb="81" eb="82">
      <t>ガツ</t>
    </rPh>
    <rPh sb="107" eb="108">
      <t>ツヅ</t>
    </rPh>
    <rPh sb="110" eb="112">
      <t>レイワ</t>
    </rPh>
    <rPh sb="136" eb="138">
      <t>ヘイグン</t>
    </rPh>
    <rPh sb="138" eb="140">
      <t>カンイ</t>
    </rPh>
    <rPh sb="140" eb="142">
      <t>スイドウ</t>
    </rPh>
    <rPh sb="145" eb="148">
      <t>イッポンカ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</si>
</sst>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1.4</c:v>
                </c:pt>
                <c:pt idx="1">
                  <c:v>5.51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C85-43B4-B8D2-65789B69D28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0.56999999999999995</c:v>
                </c:pt>
                <c:pt idx="3">
                  <c:v>0.62</c:v>
                </c:pt>
                <c:pt idx="4">
                  <c:v>0.39</c:v>
                </c:pt>
              </c:numCache>
            </c:numRef>
          </c:val>
          <c:smooth val="0"/>
          <c:extLst>
            <c:ext xmlns:c16="http://schemas.microsoft.com/office/drawing/2014/chart" uri="{C3380CC4-5D6E-409C-BE32-E72D297353CC}">
              <c16:uniqueId val="{00000001-1C85-43B4-B8D2-65789B69D28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57.6</c:v>
                </c:pt>
                <c:pt idx="1">
                  <c:v>57.12</c:v>
                </c:pt>
                <c:pt idx="2">
                  <c:v>23.88</c:v>
                </c:pt>
                <c:pt idx="3">
                  <c:v>23.79</c:v>
                </c:pt>
                <c:pt idx="4">
                  <c:v>22.92</c:v>
                </c:pt>
              </c:numCache>
            </c:numRef>
          </c:val>
          <c:extLst>
            <c:ext xmlns:c16="http://schemas.microsoft.com/office/drawing/2014/chart" uri="{C3380CC4-5D6E-409C-BE32-E72D297353CC}">
              <c16:uniqueId val="{00000000-368B-4E31-A0A0-09FE8E4CD38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47.95</c:v>
                </c:pt>
                <c:pt idx="3">
                  <c:v>48.26</c:v>
                </c:pt>
                <c:pt idx="4">
                  <c:v>48.01</c:v>
                </c:pt>
              </c:numCache>
            </c:numRef>
          </c:val>
          <c:smooth val="0"/>
          <c:extLst>
            <c:ext xmlns:c16="http://schemas.microsoft.com/office/drawing/2014/chart" uri="{C3380CC4-5D6E-409C-BE32-E72D297353CC}">
              <c16:uniqueId val="{00000001-368B-4E31-A0A0-09FE8E4CD38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95.53</c:v>
                </c:pt>
                <c:pt idx="1">
                  <c:v>86.19</c:v>
                </c:pt>
                <c:pt idx="2">
                  <c:v>86.18</c:v>
                </c:pt>
                <c:pt idx="3">
                  <c:v>84.73</c:v>
                </c:pt>
                <c:pt idx="4">
                  <c:v>85.22</c:v>
                </c:pt>
              </c:numCache>
            </c:numRef>
          </c:val>
          <c:extLst>
            <c:ext xmlns:c16="http://schemas.microsoft.com/office/drawing/2014/chart" uri="{C3380CC4-5D6E-409C-BE32-E72D297353CC}">
              <c16:uniqueId val="{00000000-6FFB-4EBC-B30D-E6E33F7D70A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74.900000000000006</c:v>
                </c:pt>
                <c:pt idx="3">
                  <c:v>72.72</c:v>
                </c:pt>
                <c:pt idx="4">
                  <c:v>72.75</c:v>
                </c:pt>
              </c:numCache>
            </c:numRef>
          </c:val>
          <c:smooth val="0"/>
          <c:extLst>
            <c:ext xmlns:c16="http://schemas.microsoft.com/office/drawing/2014/chart" uri="{C3380CC4-5D6E-409C-BE32-E72D297353CC}">
              <c16:uniqueId val="{00000001-6FFB-4EBC-B30D-E6E33F7D70A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92.61</c:v>
                </c:pt>
                <c:pt idx="1">
                  <c:v>95.9</c:v>
                </c:pt>
                <c:pt idx="2">
                  <c:v>83.73</c:v>
                </c:pt>
                <c:pt idx="3">
                  <c:v>69.680000000000007</c:v>
                </c:pt>
                <c:pt idx="4">
                  <c:v>73.55</c:v>
                </c:pt>
              </c:numCache>
            </c:numRef>
          </c:val>
          <c:extLst>
            <c:ext xmlns:c16="http://schemas.microsoft.com/office/drawing/2014/chart" uri="{C3380CC4-5D6E-409C-BE32-E72D297353CC}">
              <c16:uniqueId val="{00000000-B3A7-4D85-9E2D-B0EFB8CB6BF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74.05</c:v>
                </c:pt>
                <c:pt idx="3">
                  <c:v>73.25</c:v>
                </c:pt>
                <c:pt idx="4">
                  <c:v>75.06</c:v>
                </c:pt>
              </c:numCache>
            </c:numRef>
          </c:val>
          <c:smooth val="0"/>
          <c:extLst>
            <c:ext xmlns:c16="http://schemas.microsoft.com/office/drawing/2014/chart" uri="{C3380CC4-5D6E-409C-BE32-E72D297353CC}">
              <c16:uniqueId val="{00000001-B3A7-4D85-9E2D-B0EFB8CB6BF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FF-4A6C-B236-C6D35C511B4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FF-4A6C-B236-C6D35C511B4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DC-43B3-AEF5-CC80EE77119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DC-43B3-AEF5-CC80EE77119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81-4542-8EB6-6AB8DDBE0F3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81-4542-8EB6-6AB8DDBE0F3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49-4A86-9A36-07AE8775BF5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49-4A86-9A36-07AE8775BF5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569.11</c:v>
                </c:pt>
                <c:pt idx="1">
                  <c:v>816.04</c:v>
                </c:pt>
                <c:pt idx="2">
                  <c:v>4063.02</c:v>
                </c:pt>
                <c:pt idx="3">
                  <c:v>5140.26</c:v>
                </c:pt>
                <c:pt idx="4">
                  <c:v>5784.74</c:v>
                </c:pt>
              </c:numCache>
            </c:numRef>
          </c:val>
          <c:extLst>
            <c:ext xmlns:c16="http://schemas.microsoft.com/office/drawing/2014/chart" uri="{C3380CC4-5D6E-409C-BE32-E72D297353CC}">
              <c16:uniqueId val="{00000000-99FF-4919-8024-BC3E0642A33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1302.33</c:v>
                </c:pt>
                <c:pt idx="3">
                  <c:v>1274.21</c:v>
                </c:pt>
                <c:pt idx="4">
                  <c:v>1183.92</c:v>
                </c:pt>
              </c:numCache>
            </c:numRef>
          </c:val>
          <c:smooth val="0"/>
          <c:extLst>
            <c:ext xmlns:c16="http://schemas.microsoft.com/office/drawing/2014/chart" uri="{C3380CC4-5D6E-409C-BE32-E72D297353CC}">
              <c16:uniqueId val="{00000001-99FF-4919-8024-BC3E0642A33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56.13</c:v>
                </c:pt>
                <c:pt idx="1">
                  <c:v>59.14</c:v>
                </c:pt>
                <c:pt idx="2">
                  <c:v>17.77</c:v>
                </c:pt>
                <c:pt idx="3">
                  <c:v>14.84</c:v>
                </c:pt>
                <c:pt idx="4">
                  <c:v>9.73</c:v>
                </c:pt>
              </c:numCache>
            </c:numRef>
          </c:val>
          <c:extLst>
            <c:ext xmlns:c16="http://schemas.microsoft.com/office/drawing/2014/chart" uri="{C3380CC4-5D6E-409C-BE32-E72D297353CC}">
              <c16:uniqueId val="{00000000-DACC-4474-8085-104A9D72413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40.89</c:v>
                </c:pt>
                <c:pt idx="3">
                  <c:v>41.25</c:v>
                </c:pt>
                <c:pt idx="4">
                  <c:v>42.5</c:v>
                </c:pt>
              </c:numCache>
            </c:numRef>
          </c:val>
          <c:smooth val="0"/>
          <c:extLst>
            <c:ext xmlns:c16="http://schemas.microsoft.com/office/drawing/2014/chart" uri="{C3380CC4-5D6E-409C-BE32-E72D297353CC}">
              <c16:uniqueId val="{00000001-DACC-4474-8085-104A9D72413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425.13</c:v>
                </c:pt>
                <c:pt idx="1">
                  <c:v>439.81</c:v>
                </c:pt>
                <c:pt idx="2">
                  <c:v>2088.5100000000002</c:v>
                </c:pt>
                <c:pt idx="3">
                  <c:v>2118.5</c:v>
                </c:pt>
                <c:pt idx="4">
                  <c:v>2826.23</c:v>
                </c:pt>
              </c:numCache>
            </c:numRef>
          </c:val>
          <c:extLst>
            <c:ext xmlns:c16="http://schemas.microsoft.com/office/drawing/2014/chart" uri="{C3380CC4-5D6E-409C-BE32-E72D297353CC}">
              <c16:uniqueId val="{00000000-1794-4241-9E05-7D3E090B532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383.2</c:v>
                </c:pt>
                <c:pt idx="3">
                  <c:v>383.25</c:v>
                </c:pt>
                <c:pt idx="4">
                  <c:v>377.72</c:v>
                </c:pt>
              </c:numCache>
            </c:numRef>
          </c:val>
          <c:smooth val="0"/>
          <c:extLst>
            <c:ext xmlns:c16="http://schemas.microsoft.com/office/drawing/2014/chart" uri="{C3380CC4-5D6E-409C-BE32-E72D297353CC}">
              <c16:uniqueId val="{00000001-1794-4241-9E05-7D3E090B532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60"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山口県　柳井市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31635</v>
      </c>
      <c r="AM8" s="51"/>
      <c r="AN8" s="51"/>
      <c r="AO8" s="51"/>
      <c r="AP8" s="51"/>
      <c r="AQ8" s="51"/>
      <c r="AR8" s="51"/>
      <c r="AS8" s="51"/>
      <c r="AT8" s="47">
        <f>データ!$S$6</f>
        <v>140.05000000000001</v>
      </c>
      <c r="AU8" s="47"/>
      <c r="AV8" s="47"/>
      <c r="AW8" s="47"/>
      <c r="AX8" s="47"/>
      <c r="AY8" s="47"/>
      <c r="AZ8" s="47"/>
      <c r="BA8" s="47"/>
      <c r="BB8" s="47">
        <f>データ!$T$6</f>
        <v>225.88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0.89</v>
      </c>
      <c r="Q10" s="47"/>
      <c r="R10" s="47"/>
      <c r="S10" s="47"/>
      <c r="T10" s="47"/>
      <c r="U10" s="47"/>
      <c r="V10" s="47"/>
      <c r="W10" s="51">
        <f>データ!$Q$6</f>
        <v>4752</v>
      </c>
      <c r="X10" s="51"/>
      <c r="Y10" s="51"/>
      <c r="Z10" s="51"/>
      <c r="AA10" s="51"/>
      <c r="AB10" s="51"/>
      <c r="AC10" s="51"/>
      <c r="AD10" s="2"/>
      <c r="AE10" s="2"/>
      <c r="AF10" s="2"/>
      <c r="AG10" s="2"/>
      <c r="AH10" s="2"/>
      <c r="AI10" s="2"/>
      <c r="AJ10" s="2"/>
      <c r="AK10" s="2"/>
      <c r="AL10" s="51">
        <f>データ!$U$6</f>
        <v>281</v>
      </c>
      <c r="AM10" s="51"/>
      <c r="AN10" s="51"/>
      <c r="AO10" s="51"/>
      <c r="AP10" s="51"/>
      <c r="AQ10" s="51"/>
      <c r="AR10" s="51"/>
      <c r="AS10" s="51"/>
      <c r="AT10" s="47">
        <f>データ!$V$6</f>
        <v>0.4</v>
      </c>
      <c r="AU10" s="47"/>
      <c r="AV10" s="47"/>
      <c r="AW10" s="47"/>
      <c r="AX10" s="47"/>
      <c r="AY10" s="47"/>
      <c r="AZ10" s="47"/>
      <c r="BA10" s="47"/>
      <c r="BB10" s="47">
        <f>データ!$W$6</f>
        <v>702.5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42</v>
      </c>
      <c r="O85" s="27" t="str">
        <f>データ!EN6</f>
        <v>【0.56】</v>
      </c>
    </row>
  </sheetData>
  <sheetProtection algorithmName="SHA-512" hashValue="z2GjcsLECq323pJ/7PHk5V8fxQZf9kVxY1T3dtRS8OOiCSvXtIA+pAWKU2e60ydoJS92hrVcrwcRSFlWxrPxqg==" saltValue="+PdIWXstB0vZqGfXQ7os1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352128</v>
      </c>
      <c r="D6" s="34">
        <f t="shared" si="3"/>
        <v>47</v>
      </c>
      <c r="E6" s="34">
        <f t="shared" si="3"/>
        <v>1</v>
      </c>
      <c r="F6" s="34">
        <f t="shared" si="3"/>
        <v>0</v>
      </c>
      <c r="G6" s="34">
        <f t="shared" si="3"/>
        <v>0</v>
      </c>
      <c r="H6" s="34" t="str">
        <f t="shared" si="3"/>
        <v>山口県　柳井市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0.89</v>
      </c>
      <c r="Q6" s="35">
        <f t="shared" si="3"/>
        <v>4752</v>
      </c>
      <c r="R6" s="35">
        <f t="shared" si="3"/>
        <v>31635</v>
      </c>
      <c r="S6" s="35">
        <f t="shared" si="3"/>
        <v>140.05000000000001</v>
      </c>
      <c r="T6" s="35">
        <f t="shared" si="3"/>
        <v>225.88</v>
      </c>
      <c r="U6" s="35">
        <f t="shared" si="3"/>
        <v>281</v>
      </c>
      <c r="V6" s="35">
        <f t="shared" si="3"/>
        <v>0.4</v>
      </c>
      <c r="W6" s="35">
        <f t="shared" si="3"/>
        <v>702.5</v>
      </c>
      <c r="X6" s="36">
        <f>IF(X7="",NA(),X7)</f>
        <v>92.61</v>
      </c>
      <c r="Y6" s="36">
        <f t="shared" ref="Y6:AG6" si="4">IF(Y7="",NA(),Y7)</f>
        <v>95.9</v>
      </c>
      <c r="Z6" s="36">
        <f t="shared" si="4"/>
        <v>83.73</v>
      </c>
      <c r="AA6" s="36">
        <f t="shared" si="4"/>
        <v>69.680000000000007</v>
      </c>
      <c r="AB6" s="36">
        <f t="shared" si="4"/>
        <v>73.55</v>
      </c>
      <c r="AC6" s="36">
        <f t="shared" si="4"/>
        <v>75.34</v>
      </c>
      <c r="AD6" s="36">
        <f t="shared" si="4"/>
        <v>76.650000000000006</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569.11</v>
      </c>
      <c r="BF6" s="36">
        <f t="shared" ref="BF6:BN6" si="7">IF(BF7="",NA(),BF7)</f>
        <v>816.04</v>
      </c>
      <c r="BG6" s="36">
        <f t="shared" si="7"/>
        <v>4063.02</v>
      </c>
      <c r="BH6" s="36">
        <f t="shared" si="7"/>
        <v>5140.26</v>
      </c>
      <c r="BI6" s="36">
        <f t="shared" si="7"/>
        <v>5784.74</v>
      </c>
      <c r="BJ6" s="36">
        <f t="shared" si="7"/>
        <v>1280.18</v>
      </c>
      <c r="BK6" s="36">
        <f t="shared" si="7"/>
        <v>1346.23</v>
      </c>
      <c r="BL6" s="36">
        <f t="shared" si="7"/>
        <v>1302.33</v>
      </c>
      <c r="BM6" s="36">
        <f t="shared" si="7"/>
        <v>1274.21</v>
      </c>
      <c r="BN6" s="36">
        <f t="shared" si="7"/>
        <v>1183.92</v>
      </c>
      <c r="BO6" s="35" t="str">
        <f>IF(BO7="","",IF(BO7="-","【-】","【"&amp;SUBSTITUTE(TEXT(BO7,"#,##0.00"),"-","△")&amp;"】"))</f>
        <v>【1,084.05】</v>
      </c>
      <c r="BP6" s="36">
        <f>IF(BP7="",NA(),BP7)</f>
        <v>56.13</v>
      </c>
      <c r="BQ6" s="36">
        <f t="shared" ref="BQ6:BY6" si="8">IF(BQ7="",NA(),BQ7)</f>
        <v>59.14</v>
      </c>
      <c r="BR6" s="36">
        <f t="shared" si="8"/>
        <v>17.77</v>
      </c>
      <c r="BS6" s="36">
        <f t="shared" si="8"/>
        <v>14.84</v>
      </c>
      <c r="BT6" s="36">
        <f t="shared" si="8"/>
        <v>9.73</v>
      </c>
      <c r="BU6" s="36">
        <f t="shared" si="8"/>
        <v>53.62</v>
      </c>
      <c r="BV6" s="36">
        <f t="shared" si="8"/>
        <v>53.41</v>
      </c>
      <c r="BW6" s="36">
        <f t="shared" si="8"/>
        <v>40.89</v>
      </c>
      <c r="BX6" s="36">
        <f t="shared" si="8"/>
        <v>41.25</v>
      </c>
      <c r="BY6" s="36">
        <f t="shared" si="8"/>
        <v>42.5</v>
      </c>
      <c r="BZ6" s="35" t="str">
        <f>IF(BZ7="","",IF(BZ7="-","【-】","【"&amp;SUBSTITUTE(TEXT(BZ7,"#,##0.00"),"-","△")&amp;"】"))</f>
        <v>【53.46】</v>
      </c>
      <c r="CA6" s="36">
        <f>IF(CA7="",NA(),CA7)</f>
        <v>425.13</v>
      </c>
      <c r="CB6" s="36">
        <f t="shared" ref="CB6:CJ6" si="9">IF(CB7="",NA(),CB7)</f>
        <v>439.81</v>
      </c>
      <c r="CC6" s="36">
        <f t="shared" si="9"/>
        <v>2088.5100000000002</v>
      </c>
      <c r="CD6" s="36">
        <f t="shared" si="9"/>
        <v>2118.5</v>
      </c>
      <c r="CE6" s="36">
        <f t="shared" si="9"/>
        <v>2826.23</v>
      </c>
      <c r="CF6" s="36">
        <f t="shared" si="9"/>
        <v>287.7</v>
      </c>
      <c r="CG6" s="36">
        <f t="shared" si="9"/>
        <v>277.39999999999998</v>
      </c>
      <c r="CH6" s="36">
        <f t="shared" si="9"/>
        <v>383.2</v>
      </c>
      <c r="CI6" s="36">
        <f t="shared" si="9"/>
        <v>383.25</v>
      </c>
      <c r="CJ6" s="36">
        <f t="shared" si="9"/>
        <v>377.72</v>
      </c>
      <c r="CK6" s="35" t="str">
        <f>IF(CK7="","",IF(CK7="-","【-】","【"&amp;SUBSTITUTE(TEXT(CK7,"#,##0.00"),"-","△")&amp;"】"))</f>
        <v>【300.47】</v>
      </c>
      <c r="CL6" s="36">
        <f>IF(CL7="",NA(),CL7)</f>
        <v>57.6</v>
      </c>
      <c r="CM6" s="36">
        <f t="shared" ref="CM6:CU6" si="10">IF(CM7="",NA(),CM7)</f>
        <v>57.12</v>
      </c>
      <c r="CN6" s="36">
        <f t="shared" si="10"/>
        <v>23.88</v>
      </c>
      <c r="CO6" s="36">
        <f t="shared" si="10"/>
        <v>23.79</v>
      </c>
      <c r="CP6" s="36">
        <f t="shared" si="10"/>
        <v>22.92</v>
      </c>
      <c r="CQ6" s="36">
        <f t="shared" si="10"/>
        <v>58.1</v>
      </c>
      <c r="CR6" s="36">
        <f t="shared" si="10"/>
        <v>56.19</v>
      </c>
      <c r="CS6" s="36">
        <f t="shared" si="10"/>
        <v>47.95</v>
      </c>
      <c r="CT6" s="36">
        <f t="shared" si="10"/>
        <v>48.26</v>
      </c>
      <c r="CU6" s="36">
        <f t="shared" si="10"/>
        <v>48.01</v>
      </c>
      <c r="CV6" s="35" t="str">
        <f>IF(CV7="","",IF(CV7="-","【-】","【"&amp;SUBSTITUTE(TEXT(CV7,"#,##0.00"),"-","△")&amp;"】"))</f>
        <v>【54.90】</v>
      </c>
      <c r="CW6" s="36">
        <f>IF(CW7="",NA(),CW7)</f>
        <v>95.53</v>
      </c>
      <c r="CX6" s="36">
        <f t="shared" ref="CX6:DF6" si="11">IF(CX7="",NA(),CX7)</f>
        <v>86.19</v>
      </c>
      <c r="CY6" s="36">
        <f t="shared" si="11"/>
        <v>86.18</v>
      </c>
      <c r="CZ6" s="36">
        <f t="shared" si="11"/>
        <v>84.73</v>
      </c>
      <c r="DA6" s="36">
        <f t="shared" si="11"/>
        <v>85.22</v>
      </c>
      <c r="DB6" s="36">
        <f t="shared" si="11"/>
        <v>76.69</v>
      </c>
      <c r="DC6" s="36">
        <f t="shared" si="11"/>
        <v>77.180000000000007</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1.4</v>
      </c>
      <c r="EE6" s="36">
        <f t="shared" ref="EE6:EM6" si="14">IF(EE7="",NA(),EE7)</f>
        <v>5.51</v>
      </c>
      <c r="EF6" s="35">
        <f t="shared" si="14"/>
        <v>0</v>
      </c>
      <c r="EG6" s="35">
        <f t="shared" si="14"/>
        <v>0</v>
      </c>
      <c r="EH6" s="35">
        <f t="shared" si="14"/>
        <v>0</v>
      </c>
      <c r="EI6" s="36">
        <f t="shared" si="14"/>
        <v>0.76</v>
      </c>
      <c r="EJ6" s="36">
        <f t="shared" si="14"/>
        <v>0.8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352128</v>
      </c>
      <c r="D7" s="38">
        <v>47</v>
      </c>
      <c r="E7" s="38">
        <v>1</v>
      </c>
      <c r="F7" s="38">
        <v>0</v>
      </c>
      <c r="G7" s="38">
        <v>0</v>
      </c>
      <c r="H7" s="38" t="s">
        <v>96</v>
      </c>
      <c r="I7" s="38" t="s">
        <v>97</v>
      </c>
      <c r="J7" s="38" t="s">
        <v>98</v>
      </c>
      <c r="K7" s="38" t="s">
        <v>99</v>
      </c>
      <c r="L7" s="38" t="s">
        <v>100</v>
      </c>
      <c r="M7" s="38" t="s">
        <v>101</v>
      </c>
      <c r="N7" s="39" t="s">
        <v>102</v>
      </c>
      <c r="O7" s="39" t="s">
        <v>103</v>
      </c>
      <c r="P7" s="39">
        <v>0.89</v>
      </c>
      <c r="Q7" s="39">
        <v>4752</v>
      </c>
      <c r="R7" s="39">
        <v>31635</v>
      </c>
      <c r="S7" s="39">
        <v>140.05000000000001</v>
      </c>
      <c r="T7" s="39">
        <v>225.88</v>
      </c>
      <c r="U7" s="39">
        <v>281</v>
      </c>
      <c r="V7" s="39">
        <v>0.4</v>
      </c>
      <c r="W7" s="39">
        <v>702.5</v>
      </c>
      <c r="X7" s="39">
        <v>92.61</v>
      </c>
      <c r="Y7" s="39">
        <v>95.9</v>
      </c>
      <c r="Z7" s="39">
        <v>83.73</v>
      </c>
      <c r="AA7" s="39">
        <v>69.680000000000007</v>
      </c>
      <c r="AB7" s="39">
        <v>73.55</v>
      </c>
      <c r="AC7" s="39">
        <v>75.34</v>
      </c>
      <c r="AD7" s="39">
        <v>76.650000000000006</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569.11</v>
      </c>
      <c r="BF7" s="39">
        <v>816.04</v>
      </c>
      <c r="BG7" s="39">
        <v>4063.02</v>
      </c>
      <c r="BH7" s="39">
        <v>5140.26</v>
      </c>
      <c r="BI7" s="39">
        <v>5784.74</v>
      </c>
      <c r="BJ7" s="39">
        <v>1280.18</v>
      </c>
      <c r="BK7" s="39">
        <v>1346.23</v>
      </c>
      <c r="BL7" s="39">
        <v>1302.33</v>
      </c>
      <c r="BM7" s="39">
        <v>1274.21</v>
      </c>
      <c r="BN7" s="39">
        <v>1183.92</v>
      </c>
      <c r="BO7" s="39">
        <v>1084.05</v>
      </c>
      <c r="BP7" s="39">
        <v>56.13</v>
      </c>
      <c r="BQ7" s="39">
        <v>59.14</v>
      </c>
      <c r="BR7" s="39">
        <v>17.77</v>
      </c>
      <c r="BS7" s="39">
        <v>14.84</v>
      </c>
      <c r="BT7" s="39">
        <v>9.73</v>
      </c>
      <c r="BU7" s="39">
        <v>53.62</v>
      </c>
      <c r="BV7" s="39">
        <v>53.41</v>
      </c>
      <c r="BW7" s="39">
        <v>40.89</v>
      </c>
      <c r="BX7" s="39">
        <v>41.25</v>
      </c>
      <c r="BY7" s="39">
        <v>42.5</v>
      </c>
      <c r="BZ7" s="39">
        <v>53.46</v>
      </c>
      <c r="CA7" s="39">
        <v>425.13</v>
      </c>
      <c r="CB7" s="39">
        <v>439.81</v>
      </c>
      <c r="CC7" s="39">
        <v>2088.5100000000002</v>
      </c>
      <c r="CD7" s="39">
        <v>2118.5</v>
      </c>
      <c r="CE7" s="39">
        <v>2826.23</v>
      </c>
      <c r="CF7" s="39">
        <v>287.7</v>
      </c>
      <c r="CG7" s="39">
        <v>277.39999999999998</v>
      </c>
      <c r="CH7" s="39">
        <v>383.2</v>
      </c>
      <c r="CI7" s="39">
        <v>383.25</v>
      </c>
      <c r="CJ7" s="39">
        <v>377.72</v>
      </c>
      <c r="CK7" s="39">
        <v>300.47000000000003</v>
      </c>
      <c r="CL7" s="39">
        <v>57.6</v>
      </c>
      <c r="CM7" s="39">
        <v>57.12</v>
      </c>
      <c r="CN7" s="39">
        <v>23.88</v>
      </c>
      <c r="CO7" s="39">
        <v>23.79</v>
      </c>
      <c r="CP7" s="39">
        <v>22.92</v>
      </c>
      <c r="CQ7" s="39">
        <v>58.1</v>
      </c>
      <c r="CR7" s="39">
        <v>56.19</v>
      </c>
      <c r="CS7" s="39">
        <v>47.95</v>
      </c>
      <c r="CT7" s="39">
        <v>48.26</v>
      </c>
      <c r="CU7" s="39">
        <v>48.01</v>
      </c>
      <c r="CV7" s="39">
        <v>54.9</v>
      </c>
      <c r="CW7" s="39">
        <v>95.53</v>
      </c>
      <c r="CX7" s="39">
        <v>86.19</v>
      </c>
      <c r="CY7" s="39">
        <v>86.18</v>
      </c>
      <c r="CZ7" s="39">
        <v>84.73</v>
      </c>
      <c r="DA7" s="39">
        <v>85.22</v>
      </c>
      <c r="DB7" s="39">
        <v>76.69</v>
      </c>
      <c r="DC7" s="39">
        <v>77.180000000000007</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1.4</v>
      </c>
      <c r="EE7" s="39">
        <v>5.51</v>
      </c>
      <c r="EF7" s="39">
        <v>0</v>
      </c>
      <c r="EG7" s="39">
        <v>0</v>
      </c>
      <c r="EH7" s="39">
        <v>0</v>
      </c>
      <c r="EI7" s="39">
        <v>0.76</v>
      </c>
      <c r="EJ7" s="39">
        <v>0.8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2021-02-01T01:32:18Z</cp:lastPrinted>
  <dcterms:created xsi:type="dcterms:W3CDTF">2020-12-04T02:21:54Z</dcterms:created>
  <dcterms:modified xsi:type="dcterms:W3CDTF">2021-03-16T05:01:54Z</dcterms:modified>
  <cp:category/>
</cp:coreProperties>
</file>