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R01経営比較分析表\"/>
    </mc:Choice>
  </mc:AlternateContent>
  <workbookProtection workbookAlgorithmName="SHA-512" workbookHashValue="4CLC0f4dqbo1bSzWgJ6BcvQp8jivkLW1P+WWpx70qV+ZZP3NSBBaohNBZiBXRKIvDhEgOca9/9AmPABpq2K/aQ==" workbookSaltValue="jK0Z8NwlPqclo80B4IjXh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<sst xmlns="http://schemas.openxmlformats.org/spreadsheetml/2006/main" count="236" uniqueCount="120">
  <si>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</si>
  <si>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</si>
  <si>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</si>
  <si>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</si>
  <si>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</si>
  <si>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</si>
  <si>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</si>
  <si>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</si>
  <si>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</si>
  <si>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</si>
  <si>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</si>
  <si>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</si>
  <si>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</si>
  <si>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</si>
  <si>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</si>
  <si>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</si>
  <si>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</si>
  <si>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</si>
  <si>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</si>
  <si>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</si>
  <si>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</si>
  <si>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</si>
  <si>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</si>
  <si>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</si>
  <si>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</si>
  <si>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</si>
  <si>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</si>
  <si>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</si>
  <si>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</si>
  <si>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</si>
  <si>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</si>
  <si>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</si>
  <si>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</si>
  <si>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</si>
  <si>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</si>
  <si>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</si>
  <si>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</si>
  <si>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</si>
  <si>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</si>
  <si>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</si>
  <si>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</si>
  <si>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</si>
  <si>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</si>
  <si>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</si>
  <si>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</si>
  <si>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</si>
  <si>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</si>
  <si>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</si>
  <si>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</si>
  <si>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</si>
  <si>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</si>
  <si>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</si>
  <si>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</si>
  <si>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</si>
  <si>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</si>
  <si>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</si>
  <si>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</si>
  <si>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</si>
  <si>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</si>
  <si>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</si>
  <si>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</si>
  <si>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</si>
  <si>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</si>
  <si>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</si>
  <si>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</si>
  <si>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</si>
  <si>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</si>
  <si>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</si>
  <si>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</si>
  <si>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</si>
  <si>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</si>
  <si>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</si>
  <si>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</si>
  <si>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</si>
  <si>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</si>
  <si>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</si>
  <si>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</si>
  <si>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</si>
  <si>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</si>
  <si>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</si>
  <si>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</si>
  <si>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</si>
  <si>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</si>
  <si>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</si>
  <si>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</si>
  <si>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</si>
  <si>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</si>
  <si>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</si>
  <si>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</si>
  <si>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</si>
  <si>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</si>
  <si>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</si>
  <si>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</si>
  <si>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</si>
  <si>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</si>
  <si>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</si>
  <si>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</si>
  <si>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</si>
  <si>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</si>
  <si>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</si>
  <si>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</si>
  <si>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</si>
  <si>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</si>
  <si>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</si>
  <si>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</si>
  <si>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</si>
  <si>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</si>
  <si>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</si>
  <si>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</si>
  <si>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</si>
  <si>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</si>
  <si>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</si>
  <si>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</si>
  <si>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</si>
  <si>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</si>
  <si>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</si>
  <si>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</si>
  <si>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公共下水道事業は、昭和61年度に建設事業に着手し、平成５年度以降、順次供用を開始している。したがって、管渠の更新等老朽化対策を講じる段階には至っていない。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1">
      <t>ネンド</t>
    </rPh>
    <rPh sb="31" eb="33">
      <t>イコウ</t>
    </rPh>
    <rPh sb="34" eb="36">
      <t>ジュンジ</t>
    </rPh>
    <rPh sb="36" eb="38">
      <t>キョウヨウ</t>
    </rPh>
    <rPh sb="39" eb="41">
      <t>カイシ</t>
    </rPh>
    <rPh sb="52" eb="54">
      <t>カンキョ</t>
    </rPh>
    <rPh sb="55" eb="57">
      <t>コウシン</t>
    </rPh>
    <rPh sb="57" eb="58">
      <t>トウ</t>
    </rPh>
    <rPh sb="58" eb="61">
      <t>ロウキュウカ</t>
    </rPh>
    <rPh sb="61" eb="63">
      <t>タイサク</t>
    </rPh>
    <rPh sb="64" eb="65">
      <t>コウ</t>
    </rPh>
    <rPh sb="67" eb="69">
      <t>ダンカイ</t>
    </rPh>
    <rPh sb="71" eb="72">
      <t>イタ</t>
    </rPh>
    <phoneticPr fontId="4"/>
  </si>
  <si>
    <t>　令和２年度から公営企業会計へ移行したため、公営企業会計に基づく経営状況の把握に努めたうえで、使用料収入の見通し及び見直しについても検討する。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rPh sb="73" eb="75">
      <t>コンゴ</t>
    </rPh>
    <rPh sb="76" eb="79">
      <t>ゲスイドウ</t>
    </rPh>
    <rPh sb="79" eb="81">
      <t>シセツ</t>
    </rPh>
    <rPh sb="82" eb="85">
      <t>ロウキュウカ</t>
    </rPh>
    <rPh sb="86" eb="87">
      <t>スス</t>
    </rPh>
    <rPh sb="89" eb="91">
      <t>シセツ</t>
    </rPh>
    <rPh sb="91" eb="93">
      <t>カンリ</t>
    </rPh>
    <rPh sb="94" eb="96">
      <t>ヒツヨウ</t>
    </rPh>
    <rPh sb="97" eb="99">
      <t>ケイヒ</t>
    </rPh>
    <rPh sb="100" eb="102">
      <t>ゾウダイ</t>
    </rPh>
    <rPh sb="103" eb="105">
      <t>ヨソク</t>
    </rPh>
    <rPh sb="124" eb="125">
      <t>カンガ</t>
    </rPh>
    <rPh sb="126" eb="127">
      <t>カタ</t>
    </rPh>
    <rPh sb="128" eb="129">
      <t>モト</t>
    </rPh>
    <rPh sb="132" eb="135">
      <t>ゲスイドウ</t>
    </rPh>
    <rPh sb="135" eb="137">
      <t>シセツ</t>
    </rPh>
    <rPh sb="137" eb="139">
      <t>ゼンタイ</t>
    </rPh>
    <rPh sb="140" eb="142">
      <t>タイショウ</t>
    </rPh>
    <rPh sb="143" eb="146">
      <t>ケイカクテキ</t>
    </rPh>
    <rPh sb="148" eb="151">
      <t>コウリツテキ</t>
    </rPh>
    <rPh sb="152" eb="154">
      <t>カンリ</t>
    </rPh>
    <rPh sb="158" eb="160">
      <t>ヒツヨウ</t>
    </rPh>
    <phoneticPr fontId="4"/>
  </si>
  <si>
    <t>　公共下水道事業については、近年、雨水事業を優先的に実施しており、汚水処理区域の拡大が進まないことに加え、行政人口の減少に伴い、処理区域内人口も減少傾向である。
　令和元年度については、令和２年４月からの地方公営企業法の適用に伴う打切り決算を行った数値である。
　①収益的収支比率は前年と同水準であり、料金収入や一般会計繰入金で地方債償還金を含めた総費用を賄いきれない状況が続いている。
　④企業債残高対象事業比率は、毎年度の起債額が当該年度の元金償還額を上回らないよう制限しているため、類似団体よりも低水準となった。
　⑤経費回収率、⑥汚水処理原価は前年を上回る水準であるが、これは令和元年10月からの上下水道料金一括徴収の開始に伴い、使用料の納入期限が約１か月前倒しとなったことが主な要因である。また、類似団体を下回る水準であり、一層の投資の効率化や維持管理費の削減に努める必要がある。
　⑦施設利用率は、類似団体よりも高水準であるが、処理区域内人口は減少傾向であり、類似団体と同様低下傾向である。　
　⑧水洗化率は、類似団体よりも高水準であるが、さらなる向上を目指し取り組んでいく必要がある。</t>
    <rPh sb="1" eb="3">
      <t>コウキョウ</t>
    </rPh>
    <rPh sb="3" eb="6">
      <t>ゲスイドウ</t>
    </rPh>
    <rPh sb="6" eb="8">
      <t>ジギョウ</t>
    </rPh>
    <rPh sb="53" eb="55">
      <t>ギョウセイ</t>
    </rPh>
    <rPh sb="55" eb="57">
      <t>ジンコウ</t>
    </rPh>
    <rPh sb="58" eb="60">
      <t>ゲンショウ</t>
    </rPh>
    <rPh sb="61" eb="62">
      <t>トモナ</t>
    </rPh>
    <rPh sb="74" eb="76">
      <t>ケイコウ</t>
    </rPh>
    <rPh sb="82" eb="84">
      <t>レイワ</t>
    </rPh>
    <rPh sb="84" eb="86">
      <t>ガンネン</t>
    </rPh>
    <rPh sb="86" eb="87">
      <t>ド</t>
    </rPh>
    <rPh sb="93" eb="95">
      <t>レイワ</t>
    </rPh>
    <rPh sb="96" eb="97">
      <t>ネン</t>
    </rPh>
    <rPh sb="98" eb="99">
      <t>ガツ</t>
    </rPh>
    <rPh sb="102" eb="104">
      <t>チホウ</t>
    </rPh>
    <rPh sb="104" eb="106">
      <t>コウエイ</t>
    </rPh>
    <rPh sb="106" eb="108">
      <t>キギョウ</t>
    </rPh>
    <rPh sb="108" eb="109">
      <t>ホウ</t>
    </rPh>
    <rPh sb="110" eb="112">
      <t>テキヨウ</t>
    </rPh>
    <rPh sb="113" eb="114">
      <t>トモナ</t>
    </rPh>
    <rPh sb="115" eb="117">
      <t>ウチキ</t>
    </rPh>
    <rPh sb="118" eb="120">
      <t>ケッサン</t>
    </rPh>
    <rPh sb="121" eb="122">
      <t>オコナ</t>
    </rPh>
    <rPh sb="133" eb="136">
      <t>シュウエキテキ</t>
    </rPh>
    <rPh sb="136" eb="138">
      <t>シュウシ</t>
    </rPh>
    <rPh sb="138" eb="140">
      <t>ヒリツ</t>
    </rPh>
    <rPh sb="141" eb="143">
      <t>ゼンネン</t>
    </rPh>
    <rPh sb="144" eb="147">
      <t>ドウスイジュン</t>
    </rPh>
    <rPh sb="151" eb="153">
      <t>リョウキン</t>
    </rPh>
    <rPh sb="153" eb="155">
      <t>シュウニュウ</t>
    </rPh>
    <rPh sb="156" eb="158">
      <t>イッパン</t>
    </rPh>
    <rPh sb="158" eb="160">
      <t>カイケイ</t>
    </rPh>
    <rPh sb="160" eb="162">
      <t>クリイレ</t>
    </rPh>
    <rPh sb="162" eb="163">
      <t>キン</t>
    </rPh>
    <rPh sb="164" eb="166">
      <t>チホウ</t>
    </rPh>
    <rPh sb="166" eb="167">
      <t>サイ</t>
    </rPh>
    <rPh sb="167" eb="169">
      <t>ショウカン</t>
    </rPh>
    <rPh sb="169" eb="170">
      <t>キン</t>
    </rPh>
    <rPh sb="171" eb="172">
      <t>フク</t>
    </rPh>
    <rPh sb="174" eb="175">
      <t>ソウ</t>
    </rPh>
    <rPh sb="175" eb="177">
      <t>ヒヨウ</t>
    </rPh>
    <rPh sb="178" eb="179">
      <t>マカナ</t>
    </rPh>
    <rPh sb="184" eb="186">
      <t>ジョウキョウ</t>
    </rPh>
    <rPh sb="187" eb="188">
      <t>ツヅ</t>
    </rPh>
    <rPh sb="196" eb="198">
      <t>キギョウ</t>
    </rPh>
    <rPh sb="198" eb="199">
      <t>サイ</t>
    </rPh>
    <rPh sb="199" eb="201">
      <t>ザンダカ</t>
    </rPh>
    <rPh sb="201" eb="203">
      <t>タイショウ</t>
    </rPh>
    <rPh sb="203" eb="205">
      <t>ジギョウ</t>
    </rPh>
    <rPh sb="205" eb="207">
      <t>ヒリツ</t>
    </rPh>
    <rPh sb="209" eb="212">
      <t>マイネンド</t>
    </rPh>
    <rPh sb="213" eb="215">
      <t>キサイ</t>
    </rPh>
    <rPh sb="215" eb="216">
      <t>ガク</t>
    </rPh>
    <rPh sb="217" eb="219">
      <t>トウガイ</t>
    </rPh>
    <rPh sb="219" eb="221">
      <t>ネンド</t>
    </rPh>
    <rPh sb="222" eb="224">
      <t>ガンキン</t>
    </rPh>
    <rPh sb="224" eb="226">
      <t>ショウカン</t>
    </rPh>
    <rPh sb="226" eb="227">
      <t>ガク</t>
    </rPh>
    <rPh sb="228" eb="230">
      <t>ウワマワ</t>
    </rPh>
    <rPh sb="235" eb="237">
      <t>セイゲン</t>
    </rPh>
    <rPh sb="244" eb="246">
      <t>ルイジ</t>
    </rPh>
    <rPh sb="246" eb="248">
      <t>ダンタイ</t>
    </rPh>
    <rPh sb="251" eb="252">
      <t>テイ</t>
    </rPh>
    <rPh sb="252" eb="254">
      <t>スイジュン</t>
    </rPh>
    <rPh sb="262" eb="264">
      <t>ケイヒ</t>
    </rPh>
    <rPh sb="264" eb="266">
      <t>カイシュウ</t>
    </rPh>
    <rPh sb="266" eb="267">
      <t>リツ</t>
    </rPh>
    <rPh sb="269" eb="271">
      <t>オスイ</t>
    </rPh>
    <rPh sb="271" eb="273">
      <t>ショリ</t>
    </rPh>
    <rPh sb="273" eb="275">
      <t>ゲンカ</t>
    </rPh>
    <rPh sb="353" eb="355">
      <t>ルイジ</t>
    </rPh>
    <rPh sb="355" eb="357">
      <t>ダンタイ</t>
    </rPh>
    <rPh sb="358" eb="360">
      <t>シタマワ</t>
    </rPh>
    <rPh sb="361" eb="363">
      <t>スイジュン</t>
    </rPh>
    <rPh sb="367" eb="369">
      <t>イッソウ</t>
    </rPh>
    <rPh sb="370" eb="372">
      <t>トウシ</t>
    </rPh>
    <rPh sb="373" eb="376">
      <t>コウリツカ</t>
    </rPh>
    <rPh sb="377" eb="379">
      <t>イジ</t>
    </rPh>
    <rPh sb="379" eb="382">
      <t>カンリヒ</t>
    </rPh>
    <rPh sb="383" eb="385">
      <t>サクゲン</t>
    </rPh>
    <rPh sb="386" eb="387">
      <t>ツト</t>
    </rPh>
    <rPh sb="389" eb="391">
      <t>ヒツヨウ</t>
    </rPh>
    <rPh sb="405" eb="407">
      <t>ルイジ</t>
    </rPh>
    <rPh sb="407" eb="409">
      <t>ダンタイ</t>
    </rPh>
    <rPh sb="420" eb="422">
      <t>ショリ</t>
    </rPh>
    <rPh sb="422" eb="425">
      <t>クイキナイ</t>
    </rPh>
    <rPh sb="425" eb="427">
      <t>ジンコウ</t>
    </rPh>
    <rPh sb="428" eb="430">
      <t>ゲンショウ</t>
    </rPh>
    <rPh sb="430" eb="432">
      <t>ケイコウ</t>
    </rPh>
    <rPh sb="436" eb="438">
      <t>ルイジ</t>
    </rPh>
    <rPh sb="438" eb="440">
      <t>ダンタイ</t>
    </rPh>
    <rPh sb="441" eb="443">
      <t>ドウヨウ</t>
    </rPh>
    <rPh sb="443" eb="445">
      <t>テイカ</t>
    </rPh>
    <rPh sb="445" eb="447">
      <t>ケイコウ</t>
    </rPh>
    <rPh sb="455" eb="458">
      <t>スイセンカ</t>
    </rPh>
    <rPh sb="458" eb="459">
      <t>リツ</t>
    </rPh>
    <rPh sb="461" eb="463">
      <t>ルイジ</t>
    </rPh>
    <rPh sb="463" eb="465">
      <t>ダンタイ</t>
    </rPh>
    <rPh sb="468" eb="471">
      <t>コウスイジュン</t>
    </rPh>
    <rPh sb="480" eb="482">
      <t>コウジョウ</t>
    </rPh>
    <rPh sb="483" eb="485">
      <t>メザ</t>
    </rPh>
    <rPh sb="486" eb="487">
      <t>ト</t>
    </rPh>
    <rPh sb="488" eb="489">
      <t>ク</t>
    </rPh>
    <rPh sb="493" eb="4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</si>
</sst>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AC-46E0-868C-E785BB2391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51AC-46E0-868C-E785BB2391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58.81</c:v>
                </c:pt>
                <c:pt idx="1">
                  <c:v>58.75</c:v>
                </c:pt>
                <c:pt idx="2">
                  <c:v>57.87</c:v>
                </c:pt>
                <c:pt idx="3">
                  <c:v>57.87</c:v>
                </c:pt>
                <c:pt idx="4">
                  <c:v>57.24</c:v>
                </c:pt>
              </c:numCache>
            </c:numRef>
          </c:val>
          <c:extLst>
            <c:ext xmlns:c16="http://schemas.microsoft.com/office/drawing/2014/chart" uri="{C3380CC4-5D6E-409C-BE32-E72D297353CC}">
              <c16:uniqueId val="{00000000-A665-44A3-82B6-BAD6E68B94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A665-44A3-82B6-BAD6E68B94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89.96</c:v>
                </c:pt>
                <c:pt idx="1">
                  <c:v>90.46</c:v>
                </c:pt>
                <c:pt idx="2">
                  <c:v>90.59</c:v>
                </c:pt>
                <c:pt idx="3">
                  <c:v>90.17</c:v>
                </c:pt>
                <c:pt idx="4">
                  <c:v>88.25</c:v>
                </c:pt>
              </c:numCache>
            </c:numRef>
          </c:val>
          <c:extLst>
            <c:ext xmlns:c16="http://schemas.microsoft.com/office/drawing/2014/chart" uri="{C3380CC4-5D6E-409C-BE32-E72D297353CC}">
              <c16:uniqueId val="{00000000-9B2F-4236-A813-AD979EB588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9B2F-4236-A813-AD979EB588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68.739999999999995</c:v>
                </c:pt>
                <c:pt idx="1">
                  <c:v>67.91</c:v>
                </c:pt>
                <c:pt idx="2">
                  <c:v>79.87</c:v>
                </c:pt>
                <c:pt idx="3">
                  <c:v>78.599999999999994</c:v>
                </c:pt>
                <c:pt idx="4">
                  <c:v>79.53</c:v>
                </c:pt>
              </c:numCache>
            </c:numRef>
          </c:val>
          <c:extLst>
            <c:ext xmlns:c16="http://schemas.microsoft.com/office/drawing/2014/chart" uri="{C3380CC4-5D6E-409C-BE32-E72D297353CC}">
              <c16:uniqueId val="{00000000-B2E9-4C3C-B505-73CDB2789E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9-4C3C-B505-73CDB2789E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13-4B94-B8E8-C99050A8C1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13-4B94-B8E8-C99050A8C1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D1-45A6-B4D7-683DAD9890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D1-45A6-B4D7-683DAD9890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3C-4AAF-8290-EBBF6055E5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3C-4AAF-8290-EBBF6055E5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A1-4D51-A328-730D86B2F4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A1-4D51-A328-730D86B2F4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2067.71</c:v>
                </c:pt>
                <c:pt idx="1">
                  <c:v>1099.93</c:v>
                </c:pt>
                <c:pt idx="2">
                  <c:v>1053.3499999999999</c:v>
                </c:pt>
                <c:pt idx="3">
                  <c:v>938.66</c:v>
                </c:pt>
                <c:pt idx="4">
                  <c:v>877.29</c:v>
                </c:pt>
              </c:numCache>
            </c:numRef>
          </c:val>
          <c:extLst>
            <c:ext xmlns:c16="http://schemas.microsoft.com/office/drawing/2014/chart" uri="{C3380CC4-5D6E-409C-BE32-E72D297353CC}">
              <c16:uniqueId val="{00000000-5D56-43D3-B432-B401D83E5E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5D56-43D3-B432-B401D83E5E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42.5</c:v>
                </c:pt>
                <c:pt idx="1">
                  <c:v>62.08</c:v>
                </c:pt>
                <c:pt idx="2">
                  <c:v>61.75</c:v>
                </c:pt>
                <c:pt idx="3">
                  <c:v>60.87</c:v>
                </c:pt>
                <c:pt idx="4">
                  <c:v>64.099999999999994</c:v>
                </c:pt>
              </c:numCache>
            </c:numRef>
          </c:val>
          <c:extLst>
            <c:ext xmlns:c16="http://schemas.microsoft.com/office/drawing/2014/chart" uri="{C3380CC4-5D6E-409C-BE32-E72D297353CC}">
              <c16:uniqueId val="{00000000-B01F-41AF-997D-EEA63009ED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B01F-41AF-997D-EEA63009ED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415.16</c:v>
                </c:pt>
                <c:pt idx="1">
                  <c:v>287.24</c:v>
                </c:pt>
                <c:pt idx="2">
                  <c:v>290.72000000000003</c:v>
                </c:pt>
                <c:pt idx="3">
                  <c:v>296.26</c:v>
                </c:pt>
                <c:pt idx="4">
                  <c:v>241.21</c:v>
                </c:pt>
              </c:numCache>
            </c:numRef>
          </c:val>
          <c:extLst>
            <c:ext xmlns:c16="http://schemas.microsoft.com/office/drawing/2014/chart" uri="{C3380CC4-5D6E-409C-BE32-E72D297353CC}">
              <c16:uniqueId val="{00000000-636F-4E02-9215-498D85B2B2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636F-4E02-9215-498D85B2B2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9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柳井市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31635</v>
      </c>
      <c r="AM8" s="69"/>
      <c r="AN8" s="69"/>
      <c r="AO8" s="69"/>
      <c r="AP8" s="69"/>
      <c r="AQ8" s="69"/>
      <c r="AR8" s="69"/>
      <c r="AS8" s="69"/>
      <c r="AT8" s="68">
        <f>データ!T6</f>
        <v>140.05000000000001</v>
      </c>
      <c r="AU8" s="68"/>
      <c r="AV8" s="68"/>
      <c r="AW8" s="68"/>
      <c r="AX8" s="68"/>
      <c r="AY8" s="68"/>
      <c r="AZ8" s="68"/>
      <c r="BA8" s="68"/>
      <c r="BB8" s="68">
        <f>データ!U6</f>
        <v>225.88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24.22</v>
      </c>
      <c r="Q10" s="68"/>
      <c r="R10" s="68"/>
      <c r="S10" s="68"/>
      <c r="T10" s="68"/>
      <c r="U10" s="68"/>
      <c r="V10" s="68"/>
      <c r="W10" s="68">
        <f>データ!Q6</f>
        <v>97.67</v>
      </c>
      <c r="X10" s="68"/>
      <c r="Y10" s="68"/>
      <c r="Z10" s="68"/>
      <c r="AA10" s="68"/>
      <c r="AB10" s="68"/>
      <c r="AC10" s="68"/>
      <c r="AD10" s="69">
        <f>データ!R6</f>
        <v>3190</v>
      </c>
      <c r="AE10" s="69"/>
      <c r="AF10" s="69"/>
      <c r="AG10" s="69"/>
      <c r="AH10" s="69"/>
      <c r="AI10" s="69"/>
      <c r="AJ10" s="69"/>
      <c r="AK10" s="2"/>
      <c r="AL10" s="69">
        <f>データ!V6</f>
        <v>7620</v>
      </c>
      <c r="AM10" s="69"/>
      <c r="AN10" s="69"/>
      <c r="AO10" s="69"/>
      <c r="AP10" s="69"/>
      <c r="AQ10" s="69"/>
      <c r="AR10" s="69"/>
      <c r="AS10" s="69"/>
      <c r="AT10" s="68">
        <f>データ!W6</f>
        <v>2.4700000000000002</v>
      </c>
      <c r="AU10" s="68"/>
      <c r="AV10" s="68"/>
      <c r="AW10" s="68"/>
      <c r="AX10" s="68"/>
      <c r="AY10" s="68"/>
      <c r="AZ10" s="68"/>
      <c r="BA10" s="68"/>
      <c r="BB10" s="68">
        <f>データ!X6</f>
        <v>3085.02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Kx0oxlqWG8MEiWT1rwO1Mt6vdRz6ZJQXnhchrE1zuP0rTmtS3g4IuhO59m6freKwdGXuaQQqeM5m/hnzMFjeRA==" saltValue="15rYSJiuhDQtze4ggtHg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352128</v>
      </c>
      <c r="D6" s="33">
        <f t="shared" si="3"/>
        <v>47</v>
      </c>
      <c r="E6" s="33">
        <f t="shared" si="3"/>
        <v>17</v>
      </c>
      <c r="F6" s="33">
        <f t="shared" si="3"/>
        <v>1</v>
      </c>
      <c r="G6" s="33">
        <f t="shared" si="3"/>
        <v>0</v>
      </c>
      <c r="H6" s="33" t="str">
        <f t="shared" si="3"/>
        <v>山口県　柳井市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24.22</v>
      </c>
      <c r="Q6" s="34">
        <f t="shared" si="3"/>
        <v>97.67</v>
      </c>
      <c r="R6" s="34">
        <f t="shared" si="3"/>
        <v>3190</v>
      </c>
      <c r="S6" s="34">
        <f t="shared" si="3"/>
        <v>31635</v>
      </c>
      <c r="T6" s="34">
        <f t="shared" si="3"/>
        <v>140.05000000000001</v>
      </c>
      <c r="U6" s="34">
        <f t="shared" si="3"/>
        <v>225.88</v>
      </c>
      <c r="V6" s="34">
        <f t="shared" si="3"/>
        <v>7620</v>
      </c>
      <c r="W6" s="34">
        <f t="shared" si="3"/>
        <v>2.4700000000000002</v>
      </c>
      <c r="X6" s="34">
        <f t="shared" si="3"/>
        <v>3085.02</v>
      </c>
      <c r="Y6" s="35">
        <f>IF(Y7="",NA(),Y7)</f>
        <v>68.739999999999995</v>
      </c>
      <c r="Z6" s="35">
        <f t="shared" ref="Z6:AH6" si="4">IF(Z7="",NA(),Z7)</f>
        <v>67.91</v>
      </c>
      <c r="AA6" s="35">
        <f t="shared" si="4"/>
        <v>79.87</v>
      </c>
      <c r="AB6" s="35">
        <f t="shared" si="4"/>
        <v>78.599999999999994</v>
      </c>
      <c r="AC6" s="35">
        <f t="shared" si="4"/>
        <v>79.53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2067.71</v>
      </c>
      <c r="BG6" s="35">
        <f t="shared" ref="BG6:BO6" si="7">IF(BG7="",NA(),BG7)</f>
        <v>1099.93</v>
      </c>
      <c r="BH6" s="35">
        <f t="shared" si="7"/>
        <v>1053.3499999999999</v>
      </c>
      <c r="BI6" s="35">
        <f t="shared" si="7"/>
        <v>938.66</v>
      </c>
      <c r="BJ6" s="35">
        <f t="shared" si="7"/>
        <v>877.29</v>
      </c>
      <c r="BK6" s="35">
        <f t="shared" si="7"/>
        <v>1118.56</v>
      </c>
      <c r="BL6" s="35">
        <f t="shared" si="7"/>
        <v>1111.31</v>
      </c>
      <c r="BM6" s="35">
        <f t="shared" si="7"/>
        <v>966.33</v>
      </c>
      <c r="BN6" s="35">
        <f t="shared" si="7"/>
        <v>958.81</v>
      </c>
      <c r="BO6" s="35">
        <f t="shared" si="7"/>
        <v>1001.3</v>
      </c>
      <c r="BP6" s="34" t="str">
        <f>IF(BP7="","",IF(BP7="-","【-】","【"&amp;SUBSTITUTE(TEXT(BP7,"#,##0.00"),"-","△")&amp;"】"))</f>
        <v>【682.51】</v>
      </c>
      <c r="BQ6" s="35">
        <f>IF(BQ7="",NA(),BQ7)</f>
        <v>42.5</v>
      </c>
      <c r="BR6" s="35">
        <f t="shared" ref="BR6:BZ6" si="8">IF(BR7="",NA(),BR7)</f>
        <v>62.08</v>
      </c>
      <c r="BS6" s="35">
        <f t="shared" si="8"/>
        <v>61.75</v>
      </c>
      <c r="BT6" s="35">
        <f t="shared" si="8"/>
        <v>60.87</v>
      </c>
      <c r="BU6" s="35">
        <f t="shared" si="8"/>
        <v>64.099999999999994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415.16</v>
      </c>
      <c r="CC6" s="35">
        <f t="shared" ref="CC6:CK6" si="9">IF(CC7="",NA(),CC7)</f>
        <v>287.24</v>
      </c>
      <c r="CD6" s="35">
        <f t="shared" si="9"/>
        <v>290.72000000000003</v>
      </c>
      <c r="CE6" s="35">
        <f t="shared" si="9"/>
        <v>296.26</v>
      </c>
      <c r="CF6" s="35">
        <f t="shared" si="9"/>
        <v>241.21</v>
      </c>
      <c r="CG6" s="35">
        <f t="shared" si="9"/>
        <v>215.28</v>
      </c>
      <c r="CH6" s="35">
        <f t="shared" si="9"/>
        <v>207.96</v>
      </c>
      <c r="CI6" s="35">
        <f t="shared" si="9"/>
        <v>194.31</v>
      </c>
      <c r="CJ6" s="35">
        <f t="shared" si="9"/>
        <v>190.99</v>
      </c>
      <c r="CK6" s="35">
        <f t="shared" si="9"/>
        <v>187.55</v>
      </c>
      <c r="CL6" s="34" t="str">
        <f>IF(CL7="","",IF(CL7="-","【-】","【"&amp;SUBSTITUTE(TEXT(CL7,"#,##0.00"),"-","△")&amp;"】"))</f>
        <v>【136.15】</v>
      </c>
      <c r="CM6" s="35">
        <f>IF(CM7="",NA(),CM7)</f>
        <v>58.81</v>
      </c>
      <c r="CN6" s="35">
        <f t="shared" ref="CN6:CV6" si="10">IF(CN7="",NA(),CN7)</f>
        <v>58.75</v>
      </c>
      <c r="CO6" s="35">
        <f t="shared" si="10"/>
        <v>57.87</v>
      </c>
      <c r="CP6" s="35">
        <f t="shared" si="10"/>
        <v>57.87</v>
      </c>
      <c r="CQ6" s="35">
        <f t="shared" si="10"/>
        <v>57.24</v>
      </c>
      <c r="CR6" s="35">
        <f t="shared" si="10"/>
        <v>54.67</v>
      </c>
      <c r="CS6" s="35">
        <f t="shared" si="10"/>
        <v>53.51</v>
      </c>
      <c r="CT6" s="35">
        <f t="shared" si="10"/>
        <v>53.5</v>
      </c>
      <c r="CU6" s="35">
        <f t="shared" si="10"/>
        <v>52.58</v>
      </c>
      <c r="CV6" s="35">
        <f t="shared" si="10"/>
        <v>50.94</v>
      </c>
      <c r="CW6" s="34" t="str">
        <f>IF(CW7="","",IF(CW7="-","【-】","【"&amp;SUBSTITUTE(TEXT(CW7,"#,##0.00"),"-","△")&amp;"】"))</f>
        <v>【59.64】</v>
      </c>
      <c r="CX6" s="35">
        <f>IF(CX7="",NA(),CX7)</f>
        <v>89.96</v>
      </c>
      <c r="CY6" s="35">
        <f t="shared" ref="CY6:DG6" si="11">IF(CY7="",NA(),CY7)</f>
        <v>90.46</v>
      </c>
      <c r="CZ6" s="35">
        <f t="shared" si="11"/>
        <v>90.59</v>
      </c>
      <c r="DA6" s="35">
        <f t="shared" si="11"/>
        <v>90.17</v>
      </c>
      <c r="DB6" s="35">
        <f t="shared" si="11"/>
        <v>88.25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352128</v>
      </c>
      <c r="D7" s="37">
        <v>47</v>
      </c>
      <c r="E7" s="37">
        <v>17</v>
      </c>
      <c r="F7" s="37">
        <v>1</v>
      </c>
      <c r="G7" s="37">
        <v>0</v>
      </c>
      <c r="H7" s="37" t="s">
        <v>97</v>
      </c>
      <c r="I7" s="37" t="s">
        <v>98</v>
      </c>
      <c r="J7" s="37" t="s">
        <v>99</v>
      </c>
      <c r="K7" s="37" t="s">
        <v>100</v>
      </c>
      <c r="L7" s="37" t="s">
        <v>101</v>
      </c>
      <c r="M7" s="37" t="s">
        <v>102</v>
      </c>
      <c r="N7" s="38" t="s">
        <v>103</v>
      </c>
      <c r="O7" s="38" t="s">
        <v>104</v>
      </c>
      <c r="P7" s="38">
        <v>24.22</v>
      </c>
      <c r="Q7" s="38">
        <v>97.67</v>
      </c>
      <c r="R7" s="38">
        <v>3190</v>
      </c>
      <c r="S7" s="38">
        <v>31635</v>
      </c>
      <c r="T7" s="38">
        <v>140.05000000000001</v>
      </c>
      <c r="U7" s="38">
        <v>225.88</v>
      </c>
      <c r="V7" s="38">
        <v>7620</v>
      </c>
      <c r="W7" s="38">
        <v>2.4700000000000002</v>
      </c>
      <c r="X7" s="38">
        <v>3085.02</v>
      </c>
      <c r="Y7" s="38">
        <v>68.739999999999995</v>
      </c>
      <c r="Z7" s="38">
        <v>67.91</v>
      </c>
      <c r="AA7" s="38">
        <v>79.87</v>
      </c>
      <c r="AB7" s="38">
        <v>78.599999999999994</v>
      </c>
      <c r="AC7" s="38">
        <v>79.53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2067.71</v>
      </c>
      <c r="BG7" s="38">
        <v>1099.93</v>
      </c>
      <c r="BH7" s="38">
        <v>1053.3499999999999</v>
      </c>
      <c r="BI7" s="38">
        <v>938.66</v>
      </c>
      <c r="BJ7" s="38">
        <v>877.29</v>
      </c>
      <c r="BK7" s="38">
        <v>1118.56</v>
      </c>
      <c r="BL7" s="38">
        <v>1111.31</v>
      </c>
      <c r="BM7" s="38">
        <v>966.33</v>
      </c>
      <c r="BN7" s="38">
        <v>958.81</v>
      </c>
      <c r="BO7" s="38">
        <v>1001.3</v>
      </c>
      <c r="BP7" s="38">
        <v>682.51</v>
      </c>
      <c r="BQ7" s="38">
        <v>42.5</v>
      </c>
      <c r="BR7" s="38">
        <v>62.08</v>
      </c>
      <c r="BS7" s="38">
        <v>61.75</v>
      </c>
      <c r="BT7" s="38">
        <v>60.87</v>
      </c>
      <c r="BU7" s="38">
        <v>64.099999999999994</v>
      </c>
      <c r="BV7" s="38">
        <v>72.33</v>
      </c>
      <c r="BW7" s="38">
        <v>75.540000000000006</v>
      </c>
      <c r="BX7" s="38">
        <v>81.739999999999995</v>
      </c>
      <c r="BY7" s="38">
        <v>82.88</v>
      </c>
      <c r="BZ7" s="38">
        <v>81.88</v>
      </c>
      <c r="CA7" s="38">
        <v>100.34</v>
      </c>
      <c r="CB7" s="38">
        <v>415.16</v>
      </c>
      <c r="CC7" s="38">
        <v>287.24</v>
      </c>
      <c r="CD7" s="38">
        <v>290.72000000000003</v>
      </c>
      <c r="CE7" s="38">
        <v>296.26</v>
      </c>
      <c r="CF7" s="38">
        <v>241.21</v>
      </c>
      <c r="CG7" s="38">
        <v>215.28</v>
      </c>
      <c r="CH7" s="38">
        <v>207.96</v>
      </c>
      <c r="CI7" s="38">
        <v>194.31</v>
      </c>
      <c r="CJ7" s="38">
        <v>190.99</v>
      </c>
      <c r="CK7" s="38">
        <v>187.55</v>
      </c>
      <c r="CL7" s="38">
        <v>136.15</v>
      </c>
      <c r="CM7" s="38">
        <v>58.81</v>
      </c>
      <c r="CN7" s="38">
        <v>58.75</v>
      </c>
      <c r="CO7" s="38">
        <v>57.87</v>
      </c>
      <c r="CP7" s="38">
        <v>57.87</v>
      </c>
      <c r="CQ7" s="38">
        <v>57.24</v>
      </c>
      <c r="CR7" s="38">
        <v>54.67</v>
      </c>
      <c r="CS7" s="38">
        <v>53.51</v>
      </c>
      <c r="CT7" s="38">
        <v>53.5</v>
      </c>
      <c r="CU7" s="38">
        <v>52.58</v>
      </c>
      <c r="CV7" s="38">
        <v>50.94</v>
      </c>
      <c r="CW7" s="38">
        <v>59.64</v>
      </c>
      <c r="CX7" s="38">
        <v>89.96</v>
      </c>
      <c r="CY7" s="38">
        <v>90.46</v>
      </c>
      <c r="CZ7" s="38">
        <v>90.59</v>
      </c>
      <c r="DA7" s="38">
        <v>90.17</v>
      </c>
      <c r="DB7" s="38">
        <v>88.25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2021-01-15T07:24:19Z</cp:lastPrinted>
  <dcterms:created xsi:type="dcterms:W3CDTF">2020-12-04T02:48:53Z</dcterms:created>
  <dcterms:modified xsi:type="dcterms:W3CDTF">2021-03-16T05:01:07Z</dcterms:modified>
  <cp:category/>
</cp:coreProperties>
</file>